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ocuments\DOE Power Stats\2020 Power Stats_PGSDMS\final\"/>
    </mc:Choice>
  </mc:AlternateContent>
  <xr:revisionPtr revIDLastSave="0" documentId="13_ncr:1_{1B793614-8E7B-42D6-97DC-4F235C5F7017}" xr6:coauthVersionLast="46" xr6:coauthVersionMax="46" xr10:uidLastSave="{00000000-0000-0000-0000-000000000000}"/>
  <bookViews>
    <workbookView xWindow="28680" yWindow="-120" windowWidth="29040" windowHeight="15990" xr2:uid="{FE709EFF-B060-429C-8162-91A0053FAEA6}"/>
  </bookViews>
  <sheets>
    <sheet name="7. Peak Demand" sheetId="1" r:id="rId1"/>
  </sheets>
  <externalReferences>
    <externalReference r:id="rId2"/>
  </externalReferences>
  <definedNames>
    <definedName name="_xlnm.Print_Area" localSheetId="0">'7. Peak Demand'!$A$1:$M$67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7" i="1" l="1"/>
  <c r="L28" i="1"/>
  <c r="K28" i="1"/>
  <c r="M28" i="1" s="1"/>
  <c r="J28" i="1"/>
  <c r="I28" i="1"/>
  <c r="G28" i="1"/>
  <c r="F28" i="1"/>
  <c r="D28" i="1"/>
  <c r="C28" i="1"/>
  <c r="M27" i="1"/>
  <c r="K27" i="1"/>
  <c r="L27" i="1" s="1"/>
  <c r="J27" i="1"/>
  <c r="I27" i="1"/>
  <c r="G27" i="1"/>
  <c r="F27" i="1"/>
  <c r="D27" i="1"/>
  <c r="C27" i="1"/>
  <c r="K26" i="1"/>
  <c r="M26" i="1" s="1"/>
  <c r="J26" i="1"/>
  <c r="I26" i="1"/>
  <c r="G26" i="1"/>
  <c r="F26" i="1"/>
  <c r="D26" i="1"/>
  <c r="C26" i="1"/>
  <c r="K25" i="1"/>
  <c r="M25" i="1" s="1"/>
  <c r="J25" i="1"/>
  <c r="I25" i="1"/>
  <c r="G25" i="1"/>
  <c r="F25" i="1"/>
  <c r="D25" i="1"/>
  <c r="C25" i="1"/>
  <c r="K24" i="1"/>
  <c r="M24" i="1" s="1"/>
  <c r="J24" i="1"/>
  <c r="H31" i="1" s="1"/>
  <c r="I24" i="1"/>
  <c r="G24" i="1"/>
  <c r="E31" i="1" s="1"/>
  <c r="F24" i="1"/>
  <c r="D24" i="1"/>
  <c r="B31" i="1" s="1"/>
  <c r="C24" i="1"/>
  <c r="K23" i="1"/>
  <c r="L23" i="1" s="1"/>
  <c r="J23" i="1"/>
  <c r="I23" i="1"/>
  <c r="G23" i="1"/>
  <c r="F23" i="1"/>
  <c r="D23" i="1"/>
  <c r="C23" i="1"/>
  <c r="L22" i="1"/>
  <c r="K22" i="1"/>
  <c r="J22" i="1"/>
  <c r="I22" i="1"/>
  <c r="G22" i="1"/>
  <c r="F22" i="1"/>
  <c r="D22" i="1"/>
  <c r="C22" i="1"/>
  <c r="M21" i="1"/>
  <c r="K21" i="1"/>
  <c r="L21" i="1" s="1"/>
  <c r="J21" i="1"/>
  <c r="I21" i="1"/>
  <c r="G21" i="1"/>
  <c r="F21" i="1"/>
  <c r="D21" i="1"/>
  <c r="C21" i="1"/>
  <c r="L20" i="1"/>
  <c r="K20" i="1"/>
  <c r="M20" i="1" s="1"/>
  <c r="J20" i="1"/>
  <c r="I20" i="1"/>
  <c r="G20" i="1"/>
  <c r="F20" i="1"/>
  <c r="D20" i="1"/>
  <c r="B30" i="1" s="1"/>
  <c r="C20" i="1"/>
  <c r="M19" i="1"/>
  <c r="K19" i="1"/>
  <c r="L19" i="1" s="1"/>
  <c r="J19" i="1"/>
  <c r="H30" i="1" s="1"/>
  <c r="I19" i="1"/>
  <c r="G19" i="1"/>
  <c r="E30" i="1" s="1"/>
  <c r="F19" i="1"/>
  <c r="D19" i="1"/>
  <c r="C19" i="1"/>
  <c r="K18" i="1"/>
  <c r="M18" i="1" s="1"/>
  <c r="J18" i="1"/>
  <c r="I18" i="1"/>
  <c r="G18" i="1"/>
  <c r="F18" i="1"/>
  <c r="D18" i="1"/>
  <c r="C18" i="1"/>
  <c r="K17" i="1"/>
  <c r="L18" i="1" s="1"/>
  <c r="J17" i="1"/>
  <c r="I17" i="1"/>
  <c r="G17" i="1"/>
  <c r="F17" i="1"/>
  <c r="D17" i="1"/>
  <c r="C17" i="1"/>
  <c r="K16" i="1"/>
  <c r="M17" i="1" s="1"/>
  <c r="J16" i="1"/>
  <c r="I16" i="1"/>
  <c r="G16" i="1"/>
  <c r="F16" i="1"/>
  <c r="D16" i="1"/>
  <c r="C16" i="1"/>
  <c r="K15" i="1"/>
  <c r="L15" i="1" s="1"/>
  <c r="J15" i="1"/>
  <c r="I15" i="1"/>
  <c r="G15" i="1"/>
  <c r="F15" i="1"/>
  <c r="D15" i="1"/>
  <c r="C15" i="1"/>
  <c r="L14" i="1"/>
  <c r="K14" i="1"/>
  <c r="J14" i="1"/>
  <c r="I14" i="1"/>
  <c r="G14" i="1"/>
  <c r="F14" i="1"/>
  <c r="D14" i="1"/>
  <c r="C14" i="1"/>
  <c r="M13" i="1"/>
  <c r="K13" i="1"/>
  <c r="L13" i="1" s="1"/>
  <c r="J13" i="1"/>
  <c r="I13" i="1"/>
  <c r="G13" i="1"/>
  <c r="F13" i="1"/>
  <c r="D13" i="1"/>
  <c r="C13" i="1"/>
  <c r="L12" i="1"/>
  <c r="K12" i="1"/>
  <c r="M12" i="1" s="1"/>
  <c r="J12" i="1"/>
  <c r="I12" i="1"/>
  <c r="G12" i="1"/>
  <c r="F12" i="1"/>
  <c r="D12" i="1"/>
  <c r="C12" i="1"/>
  <c r="M11" i="1"/>
  <c r="K11" i="1"/>
  <c r="L11" i="1" s="1"/>
  <c r="J11" i="1"/>
  <c r="I11" i="1"/>
  <c r="G11" i="1"/>
  <c r="F11" i="1"/>
  <c r="D11" i="1"/>
  <c r="C11" i="1"/>
  <c r="K10" i="1"/>
  <c r="M10" i="1" s="1"/>
  <c r="J10" i="1"/>
  <c r="I10" i="1"/>
  <c r="G10" i="1"/>
  <c r="F10" i="1"/>
  <c r="D10" i="1"/>
  <c r="C10" i="1"/>
  <c r="K9" i="1"/>
  <c r="K31" i="1" l="1"/>
  <c r="K30" i="1"/>
  <c r="M14" i="1"/>
  <c r="M22" i="1"/>
  <c r="M15" i="1"/>
  <c r="L16" i="1"/>
  <c r="M23" i="1"/>
  <c r="L24" i="1"/>
  <c r="M16" i="1"/>
  <c r="L17" i="1"/>
  <c r="L25" i="1"/>
  <c r="L10" i="1"/>
  <c r="L26" i="1"/>
</calcChain>
</file>

<file path=xl/sharedStrings.xml><?xml version="1.0" encoding="utf-8"?>
<sst xmlns="http://schemas.openxmlformats.org/spreadsheetml/2006/main" count="36" uniqueCount="21">
  <si>
    <t xml:space="preserve">                    Department of Energy</t>
  </si>
  <si>
    <t xml:space="preserve">                2020 POWER STATISTICS</t>
  </si>
  <si>
    <t xml:space="preserve">  System Peak Demand per Grid</t>
  </si>
  <si>
    <t xml:space="preserve">  In MW</t>
  </si>
  <si>
    <t>Year</t>
  </si>
  <si>
    <t>LUZON</t>
  </si>
  <si>
    <t>VISAYAS</t>
  </si>
  <si>
    <t>MINDANAO</t>
  </si>
  <si>
    <t>TOTAL PHILIPPINES</t>
  </si>
  <si>
    <t>Peak Demand</t>
  </si>
  <si>
    <t>Difference</t>
  </si>
  <si>
    <t>% Growth Rate</t>
  </si>
  <si>
    <t>Non-Coincidental Peak Demand</t>
  </si>
  <si>
    <t>-</t>
  </si>
  <si>
    <t>%AAGR</t>
  </si>
  <si>
    <t>2011-2020</t>
  </si>
  <si>
    <t>2016-2020</t>
  </si>
  <si>
    <t>Source: National Grid Corporation of the Philippines (NGCP)</t>
  </si>
  <si>
    <t>Notes: Grid only, includes PECO demand</t>
  </si>
  <si>
    <t>Peak Demand - The maximum load during a specified period of time</t>
  </si>
  <si>
    <t xml:space="preserve">AAGR  - Annual Average Growth Rate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</si>
</sst>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_(* #,##0_);_(* \(#,##0\);_(* &quot;-&quot;??_);_(@_)"/>
    <numFmt numFmtId="166" formatCode="#,##0.0_);[Red]\(#,##0.0\)"/>
    <numFmt numFmtId="167" formatCode="_(* #,##0.0_);_(* \(#,##0.0\);_(* &quot;-&quot;??_);_(@_)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00"/>
      <name val="Arial Unicode MS"/>
      <family val="2"/>
    </font>
    <font>
      <b/>
      <sz val="14"/>
      <color rgb="FFFFFF00"/>
      <name val="Arial Unicode MS"/>
      <family val="2"/>
    </font>
    <font>
      <sz val="11"/>
      <color theme="1"/>
      <name val="Arial Unicode MS"/>
      <family val="2"/>
    </font>
    <font>
      <sz val="10"/>
      <name val="Arial"/>
      <family val="2"/>
    </font>
    <font>
      <b/>
      <sz val="11"/>
      <name val="Arial Unicode MS"/>
      <family val="2"/>
    </font>
    <font>
      <sz val="11"/>
      <name val="Arial Unicode MS"/>
      <family val="2"/>
    </font>
    <font>
      <sz val="10"/>
      <color theme="1"/>
      <name val="Calibri"/>
      <family val="2"/>
      <scheme val="minor"/>
    </font>
    <font>
      <sz val="9"/>
      <color theme="1"/>
      <name val="Arial Unicode MS"/>
      <family val="2"/>
    </font>
    <font>
      <b/>
      <sz val="9"/>
      <color rgb="FFFFFF00"/>
      <name val="Arial Unicode MS"/>
      <family val="2"/>
    </font>
    <font>
      <sz val="9"/>
      <color theme="1"/>
      <name val="Calibri"/>
      <family val="2"/>
      <scheme val="minor"/>
    </font>
    <font>
      <sz val="9"/>
      <name val="Arial Unicode MS"/>
      <family val="2"/>
    </font>
  </fonts>
  <fills count="7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5" fillId="0" borderId="0"/>
  </cellStyleXfs>
  <cellXfs count="81">
    <xf numFmtId="0" fontId="0" fillId="0" borderId="0" xfId="0"/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/>
    </xf>
    <xf numFmtId="0" fontId="3" fillId="2" borderId="0" xfId="0" applyFont="1" applyFill="1" applyAlignment="1">
      <alignment horizontal="left" vertical="center"/>
    </xf>
    <xf numFmtId="0" fontId="4" fillId="3" borderId="1" xfId="0" applyFont="1" applyFill="1" applyBorder="1"/>
    <xf numFmtId="0" fontId="4" fillId="3" borderId="0" xfId="0" applyFont="1" applyFill="1"/>
    <xf numFmtId="0" fontId="6" fillId="3" borderId="1" xfId="2" applyFont="1" applyFill="1" applyBorder="1"/>
    <xf numFmtId="0" fontId="6" fillId="3" borderId="0" xfId="2" applyFont="1" applyFill="1"/>
    <xf numFmtId="0" fontId="6" fillId="3" borderId="2" xfId="2" applyFont="1" applyFill="1" applyBorder="1"/>
    <xf numFmtId="0" fontId="6" fillId="3" borderId="1" xfId="2" applyFont="1" applyFill="1" applyBorder="1" applyAlignment="1">
      <alignment horizontal="center"/>
    </xf>
    <xf numFmtId="165" fontId="6" fillId="3" borderId="0" xfId="1" applyNumberFormat="1" applyFont="1" applyFill="1" applyBorder="1" applyAlignment="1">
      <alignment horizontal="right"/>
    </xf>
    <xf numFmtId="166" fontId="6" fillId="3" borderId="0" xfId="1" applyNumberFormat="1" applyFont="1" applyFill="1" applyBorder="1" applyAlignment="1">
      <alignment horizontal="right" vertical="center" wrapText="1"/>
    </xf>
    <xf numFmtId="166" fontId="6" fillId="3" borderId="0" xfId="1" applyNumberFormat="1" applyFont="1" applyFill="1" applyBorder="1" applyAlignment="1">
      <alignment horizontal="right"/>
    </xf>
    <xf numFmtId="166" fontId="7" fillId="3" borderId="0" xfId="1" applyNumberFormat="1" applyFont="1" applyFill="1" applyBorder="1" applyAlignment="1">
      <alignment horizontal="right"/>
    </xf>
    <xf numFmtId="0" fontId="2" fillId="4" borderId="3" xfId="2" applyFont="1" applyFill="1" applyBorder="1" applyAlignment="1">
      <alignment horizontal="center" vertical="center"/>
    </xf>
    <xf numFmtId="165" fontId="2" fillId="4" borderId="4" xfId="1" applyNumberFormat="1" applyFont="1" applyFill="1" applyBorder="1" applyAlignment="1">
      <alignment horizontal="center" vertical="center"/>
    </xf>
    <xf numFmtId="165" fontId="2" fillId="4" borderId="5" xfId="1" applyNumberFormat="1" applyFont="1" applyFill="1" applyBorder="1" applyAlignment="1">
      <alignment horizontal="center" vertical="center"/>
    </xf>
    <xf numFmtId="165" fontId="2" fillId="4" borderId="6" xfId="1" applyNumberFormat="1" applyFont="1" applyFill="1" applyBorder="1" applyAlignment="1">
      <alignment horizontal="center" vertical="center"/>
    </xf>
    <xf numFmtId="165" fontId="2" fillId="4" borderId="7" xfId="1" applyNumberFormat="1" applyFont="1" applyFill="1" applyBorder="1" applyAlignment="1">
      <alignment horizontal="center" vertical="center"/>
    </xf>
    <xf numFmtId="167" fontId="2" fillId="4" borderId="8" xfId="1" applyNumberFormat="1" applyFont="1" applyFill="1" applyBorder="1" applyAlignment="1">
      <alignment horizontal="center" vertical="center" wrapText="1"/>
    </xf>
    <xf numFmtId="165" fontId="2" fillId="4" borderId="8" xfId="1" applyNumberFormat="1" applyFont="1" applyFill="1" applyBorder="1" applyAlignment="1">
      <alignment horizontal="center" vertical="center"/>
    </xf>
    <xf numFmtId="166" fontId="2" fillId="4" borderId="8" xfId="1" applyNumberFormat="1" applyFont="1" applyFill="1" applyBorder="1" applyAlignment="1">
      <alignment horizontal="center" vertical="center" wrapText="1"/>
    </xf>
    <xf numFmtId="166" fontId="2" fillId="4" borderId="4" xfId="1" applyNumberFormat="1" applyFont="1" applyFill="1" applyBorder="1" applyAlignment="1">
      <alignment horizontal="center" vertical="center" wrapText="1"/>
    </xf>
    <xf numFmtId="0" fontId="8" fillId="0" borderId="0" xfId="0" applyFont="1"/>
    <xf numFmtId="0" fontId="6" fillId="0" borderId="3" xfId="2" applyFont="1" applyBorder="1" applyAlignment="1">
      <alignment horizontal="center"/>
    </xf>
    <xf numFmtId="38" fontId="7" fillId="0" borderId="8" xfId="1" applyNumberFormat="1" applyFont="1" applyFill="1" applyBorder="1" applyAlignment="1">
      <alignment horizontal="center"/>
    </xf>
    <xf numFmtId="38" fontId="7" fillId="0" borderId="8" xfId="1" quotePrefix="1" applyNumberFormat="1" applyFont="1" applyFill="1" applyBorder="1" applyAlignment="1">
      <alignment horizontal="center"/>
    </xf>
    <xf numFmtId="38" fontId="7" fillId="0" borderId="4" xfId="1" quotePrefix="1" applyNumberFormat="1" applyFont="1" applyFill="1" applyBorder="1" applyAlignment="1">
      <alignment horizontal="center"/>
    </xf>
    <xf numFmtId="38" fontId="0" fillId="0" borderId="0" xfId="0" applyNumberFormat="1"/>
    <xf numFmtId="166" fontId="7" fillId="0" borderId="8" xfId="1" applyNumberFormat="1" applyFont="1" applyFill="1" applyBorder="1" applyAlignment="1">
      <alignment horizontal="center" vertical="center" wrapText="1"/>
    </xf>
    <xf numFmtId="166" fontId="7" fillId="0" borderId="8" xfId="1" applyNumberFormat="1" applyFont="1" applyFill="1" applyBorder="1" applyAlignment="1">
      <alignment horizontal="center"/>
    </xf>
    <xf numFmtId="166" fontId="7" fillId="0" borderId="4" xfId="1" applyNumberFormat="1" applyFont="1" applyFill="1" applyBorder="1" applyAlignment="1">
      <alignment horizontal="center"/>
    </xf>
    <xf numFmtId="0" fontId="6" fillId="5" borderId="3" xfId="2" applyFont="1" applyFill="1" applyBorder="1" applyAlignment="1">
      <alignment horizontal="center"/>
    </xf>
    <xf numFmtId="38" fontId="7" fillId="5" borderId="8" xfId="1" applyNumberFormat="1" applyFont="1" applyFill="1" applyBorder="1" applyAlignment="1">
      <alignment horizontal="center"/>
    </xf>
    <xf numFmtId="166" fontId="7" fillId="5" borderId="8" xfId="1" applyNumberFormat="1" applyFont="1" applyFill="1" applyBorder="1" applyAlignment="1">
      <alignment horizontal="center" vertical="center" wrapText="1"/>
    </xf>
    <xf numFmtId="166" fontId="7" fillId="5" borderId="8" xfId="1" applyNumberFormat="1" applyFont="1" applyFill="1" applyBorder="1" applyAlignment="1">
      <alignment horizontal="center"/>
    </xf>
    <xf numFmtId="166" fontId="7" fillId="5" borderId="4" xfId="1" applyNumberFormat="1" applyFont="1" applyFill="1" applyBorder="1" applyAlignment="1">
      <alignment horizontal="center"/>
    </xf>
    <xf numFmtId="0" fontId="6" fillId="3" borderId="3" xfId="2" applyFont="1" applyFill="1" applyBorder="1" applyAlignment="1">
      <alignment horizontal="center"/>
    </xf>
    <xf numFmtId="38" fontId="7" fillId="3" borderId="8" xfId="1" applyNumberFormat="1" applyFont="1" applyFill="1" applyBorder="1" applyAlignment="1">
      <alignment horizontal="center"/>
    </xf>
    <xf numFmtId="166" fontId="7" fillId="3" borderId="8" xfId="1" applyNumberFormat="1" applyFont="1" applyFill="1" applyBorder="1" applyAlignment="1">
      <alignment horizontal="center"/>
    </xf>
    <xf numFmtId="166" fontId="7" fillId="3" borderId="4" xfId="1" applyNumberFormat="1" applyFont="1" applyFill="1" applyBorder="1" applyAlignment="1">
      <alignment horizontal="center"/>
    </xf>
    <xf numFmtId="38" fontId="0" fillId="3" borderId="0" xfId="0" applyNumberFormat="1" applyFill="1"/>
    <xf numFmtId="38" fontId="6" fillId="3" borderId="8" xfId="1" applyNumberFormat="1" applyFont="1" applyFill="1" applyBorder="1" applyAlignment="1">
      <alignment horizontal="center"/>
    </xf>
    <xf numFmtId="166" fontId="6" fillId="3" borderId="8" xfId="1" applyNumberFormat="1" applyFont="1" applyFill="1" applyBorder="1" applyAlignment="1">
      <alignment horizontal="center"/>
    </xf>
    <xf numFmtId="166" fontId="6" fillId="3" borderId="4" xfId="1" applyNumberFormat="1" applyFont="1" applyFill="1" applyBorder="1" applyAlignment="1">
      <alignment horizontal="center"/>
    </xf>
    <xf numFmtId="0" fontId="6" fillId="6" borderId="3" xfId="2" applyFont="1" applyFill="1" applyBorder="1" applyAlignment="1">
      <alignment horizontal="center"/>
    </xf>
    <xf numFmtId="38" fontId="6" fillId="6" borderId="8" xfId="1" applyNumberFormat="1" applyFont="1" applyFill="1" applyBorder="1" applyAlignment="1">
      <alignment horizontal="center"/>
    </xf>
    <xf numFmtId="166" fontId="6" fillId="6" borderId="8" xfId="1" applyNumberFormat="1" applyFont="1" applyFill="1" applyBorder="1" applyAlignment="1">
      <alignment horizontal="center"/>
    </xf>
    <xf numFmtId="166" fontId="6" fillId="6" borderId="4" xfId="1" applyNumberFormat="1" applyFont="1" applyFill="1" applyBorder="1" applyAlignment="1">
      <alignment horizontal="center"/>
    </xf>
    <xf numFmtId="0" fontId="2" fillId="4" borderId="3" xfId="2" applyFont="1" applyFill="1" applyBorder="1" applyAlignment="1">
      <alignment horizontal="center"/>
    </xf>
    <xf numFmtId="0" fontId="2" fillId="4" borderId="8" xfId="2" applyFont="1" applyFill="1" applyBorder="1" applyAlignment="1">
      <alignment horizontal="center"/>
    </xf>
    <xf numFmtId="0" fontId="2" fillId="4" borderId="9" xfId="2" applyFont="1" applyFill="1" applyBorder="1" applyAlignment="1">
      <alignment horizontal="center"/>
    </xf>
    <xf numFmtId="0" fontId="2" fillId="4" borderId="3" xfId="2" applyFont="1" applyFill="1" applyBorder="1"/>
    <xf numFmtId="166" fontId="2" fillId="4" borderId="4" xfId="1" applyNumberFormat="1" applyFont="1" applyFill="1" applyBorder="1" applyAlignment="1">
      <alignment horizontal="center" vertical="center" wrapText="1"/>
    </xf>
    <xf numFmtId="166" fontId="2" fillId="4" borderId="5" xfId="1" applyNumberFormat="1" applyFont="1" applyFill="1" applyBorder="1" applyAlignment="1">
      <alignment horizontal="center" vertical="center" wrapText="1"/>
    </xf>
    <xf numFmtId="166" fontId="2" fillId="4" borderId="6" xfId="1" applyNumberFormat="1" applyFont="1" applyFill="1" applyBorder="1" applyAlignment="1">
      <alignment horizontal="center" vertical="center" wrapText="1"/>
    </xf>
    <xf numFmtId="166" fontId="2" fillId="4" borderId="7" xfId="1" applyNumberFormat="1" applyFont="1" applyFill="1" applyBorder="1" applyAlignment="1">
      <alignment horizontal="center" vertical="center" wrapText="1"/>
    </xf>
    <xf numFmtId="0" fontId="2" fillId="3" borderId="1" xfId="2" applyFont="1" applyFill="1" applyBorder="1"/>
    <xf numFmtId="165" fontId="2" fillId="3" borderId="0" xfId="1" applyNumberFormat="1" applyFont="1" applyFill="1" applyBorder="1" applyAlignment="1">
      <alignment horizontal="right"/>
    </xf>
    <xf numFmtId="166" fontId="2" fillId="3" borderId="0" xfId="1" applyNumberFormat="1" applyFont="1" applyFill="1" applyBorder="1" applyAlignment="1">
      <alignment horizontal="right" vertical="center" wrapText="1"/>
    </xf>
    <xf numFmtId="167" fontId="2" fillId="3" borderId="0" xfId="1" applyNumberFormat="1" applyFont="1" applyFill="1" applyBorder="1" applyAlignment="1">
      <alignment horizontal="right" vertical="center" wrapText="1"/>
    </xf>
    <xf numFmtId="0" fontId="0" fillId="3" borderId="0" xfId="0" applyFill="1"/>
    <xf numFmtId="0" fontId="9" fillId="3" borderId="1" xfId="2" applyFont="1" applyFill="1" applyBorder="1"/>
    <xf numFmtId="165" fontId="10" fillId="3" borderId="0" xfId="1" applyNumberFormat="1" applyFont="1" applyFill="1" applyBorder="1" applyAlignment="1">
      <alignment horizontal="right"/>
    </xf>
    <xf numFmtId="166" fontId="10" fillId="3" borderId="0" xfId="1" applyNumberFormat="1" applyFont="1" applyFill="1" applyBorder="1" applyAlignment="1">
      <alignment horizontal="right" vertical="center" wrapText="1"/>
    </xf>
    <xf numFmtId="167" fontId="10" fillId="3" borderId="0" xfId="1" applyNumberFormat="1" applyFont="1" applyFill="1" applyBorder="1" applyAlignment="1">
      <alignment horizontal="right" vertical="center" wrapText="1"/>
    </xf>
    <xf numFmtId="0" fontId="11" fillId="3" borderId="0" xfId="0" applyFont="1" applyFill="1"/>
    <xf numFmtId="0" fontId="12" fillId="3" borderId="1" xfId="2" applyFont="1" applyFill="1" applyBorder="1"/>
    <xf numFmtId="165" fontId="12" fillId="3" borderId="0" xfId="1" applyNumberFormat="1" applyFont="1" applyFill="1" applyBorder="1" applyAlignment="1">
      <alignment horizontal="right"/>
    </xf>
    <xf numFmtId="166" fontId="12" fillId="3" borderId="0" xfId="1" applyNumberFormat="1" applyFont="1" applyFill="1" applyBorder="1" applyAlignment="1">
      <alignment horizontal="right" vertical="center" wrapText="1"/>
    </xf>
    <xf numFmtId="166" fontId="12" fillId="3" borderId="0" xfId="1" applyNumberFormat="1" applyFont="1" applyFill="1" applyBorder="1" applyAlignment="1">
      <alignment horizontal="right"/>
    </xf>
    <xf numFmtId="0" fontId="9" fillId="3" borderId="1" xfId="0" applyFont="1" applyFill="1" applyBorder="1"/>
    <xf numFmtId="165" fontId="9" fillId="3" borderId="0" xfId="1" applyNumberFormat="1" applyFont="1" applyFill="1" applyBorder="1"/>
    <xf numFmtId="166" fontId="9" fillId="3" borderId="0" xfId="1" applyNumberFormat="1" applyFont="1" applyFill="1" applyBorder="1"/>
    <xf numFmtId="0" fontId="11" fillId="0" borderId="0" xfId="0" applyFont="1"/>
    <xf numFmtId="165" fontId="4" fillId="3" borderId="0" xfId="1" applyNumberFormat="1" applyFont="1" applyFill="1" applyBorder="1"/>
    <xf numFmtId="166" fontId="4" fillId="3" borderId="0" xfId="1" applyNumberFormat="1" applyFont="1" applyFill="1" applyBorder="1"/>
    <xf numFmtId="0" fontId="8" fillId="3" borderId="0" xfId="0" applyFont="1" applyFill="1"/>
    <xf numFmtId="0" fontId="4" fillId="0" borderId="0" xfId="0" applyFont="1"/>
    <xf numFmtId="165" fontId="4" fillId="0" borderId="0" xfId="1" applyNumberFormat="1" applyFont="1"/>
    <xf numFmtId="166" fontId="4" fillId="0" borderId="0" xfId="1" applyNumberFormat="1" applyFont="1"/>
  </cellXfs>
  <cellStyles count="3">
    <cellStyle name="Comma" xfId="1" builtinId="3"/>
    <cellStyle name="Normal" xfId="0" builtinId="0"/>
    <cellStyle name="Normal_System Peak 1985-2004(2)" xfId="2" xr:uid="{2BBBD697-0E23-4671-8B9A-87313C05A6A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0699647666364E-2"/>
          <c:y val="7.6548513378940475E-2"/>
          <c:w val="0.90371039250549801"/>
          <c:h val="0.68918789859117313"/>
        </c:manualLayout>
      </c:layout>
      <c:lineChart>
        <c:grouping val="standard"/>
        <c:varyColors val="0"/>
        <c:ser>
          <c:idx val="2"/>
          <c:order val="0"/>
          <c:tx>
            <c:strRef>
              <c:f>'7. Peak Demand'!$E$7</c:f>
              <c:strCache>
                <c:ptCount val="1"/>
                <c:pt idx="0">
                  <c:v> VISAYAS </c:v>
                </c:pt>
              </c:strCache>
            </c:strRef>
          </c:tx>
          <c:spPr>
            <a:ln w="28575" cap="rnd">
              <a:solidFill>
                <a:srgbClr val="0070C0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 Unicode MS" panose="020B0604020202020204" pitchFamily="34" charset="-128"/>
                    <a:ea typeface="Arial Unicode MS" panose="020B0604020202020204" pitchFamily="34" charset="-128"/>
                    <a:cs typeface="Arial Unicode MS" panose="020B0604020202020204" pitchFamily="34" charset="-128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'7. Peak Demand'!$A$9:$A$28</c:f>
              <c:numCache>
                <c:formatCode>General</c:formatCode>
                <c:ptCount val="20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</c:numCache>
            </c:numRef>
          </c:cat>
          <c:val>
            <c:numRef>
              <c:f>'7. Peak Demand'!$E$9:$E$28</c:f>
              <c:numCache>
                <c:formatCode>#,##0_);[Red]\(#,##0\)</c:formatCode>
                <c:ptCount val="20"/>
                <c:pt idx="0">
                  <c:v>898</c:v>
                </c:pt>
                <c:pt idx="1">
                  <c:v>903</c:v>
                </c:pt>
                <c:pt idx="2">
                  <c:v>995</c:v>
                </c:pt>
                <c:pt idx="3">
                  <c:v>1025</c:v>
                </c:pt>
                <c:pt idx="4">
                  <c:v>1037</c:v>
                </c:pt>
                <c:pt idx="5">
                  <c:v>1066.037</c:v>
                </c:pt>
                <c:pt idx="6">
                  <c:v>1102.49</c:v>
                </c:pt>
                <c:pt idx="7">
                  <c:v>1176.1400000000001</c:v>
                </c:pt>
                <c:pt idx="8">
                  <c:v>1241.0899999999999</c:v>
                </c:pt>
                <c:pt idx="9">
                  <c:v>1431.14</c:v>
                </c:pt>
                <c:pt idx="10">
                  <c:v>1481.14</c:v>
                </c:pt>
                <c:pt idx="11">
                  <c:v>1551.049</c:v>
                </c:pt>
                <c:pt idx="12">
                  <c:v>1572</c:v>
                </c:pt>
                <c:pt idx="13">
                  <c:v>1636</c:v>
                </c:pt>
                <c:pt idx="14">
                  <c:v>1768</c:v>
                </c:pt>
                <c:pt idx="15">
                  <c:v>1893</c:v>
                </c:pt>
                <c:pt idx="16">
                  <c:v>1975</c:v>
                </c:pt>
                <c:pt idx="17">
                  <c:v>2053</c:v>
                </c:pt>
                <c:pt idx="18">
                  <c:v>2223.8000000000002</c:v>
                </c:pt>
                <c:pt idx="19">
                  <c:v>2201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CEB-4437-8799-80EF25BD3889}"/>
            </c:ext>
          </c:extLst>
        </c:ser>
        <c:ser>
          <c:idx val="3"/>
          <c:order val="1"/>
          <c:tx>
            <c:strRef>
              <c:f>'7. Peak Demand'!$H$7</c:f>
              <c:strCache>
                <c:ptCount val="1"/>
                <c:pt idx="0">
                  <c:v> MINDANAO 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 Unicode MS" panose="020B0604020202020204" pitchFamily="34" charset="-128"/>
                    <a:ea typeface="Arial Unicode MS" panose="020B0604020202020204" pitchFamily="34" charset="-128"/>
                    <a:cs typeface="Arial Unicode MS" panose="020B0604020202020204" pitchFamily="34" charset="-128"/>
                  </a:defRPr>
                </a:pPr>
                <a:endParaRPr lang="en-US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'7. Peak Demand'!$A$9:$A$28</c:f>
              <c:numCache>
                <c:formatCode>General</c:formatCode>
                <c:ptCount val="20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</c:numCache>
            </c:numRef>
          </c:cat>
          <c:val>
            <c:numRef>
              <c:f>'7. Peak Demand'!$H$9:$H$28</c:f>
              <c:numCache>
                <c:formatCode>#,##0_);[Red]\(#,##0\)</c:formatCode>
                <c:ptCount val="20"/>
                <c:pt idx="0">
                  <c:v>953</c:v>
                </c:pt>
                <c:pt idx="1">
                  <c:v>995</c:v>
                </c:pt>
                <c:pt idx="2">
                  <c:v>1131</c:v>
                </c:pt>
                <c:pt idx="3">
                  <c:v>1177</c:v>
                </c:pt>
                <c:pt idx="4">
                  <c:v>1149</c:v>
                </c:pt>
                <c:pt idx="5">
                  <c:v>1228</c:v>
                </c:pt>
                <c:pt idx="6">
                  <c:v>1241.43</c:v>
                </c:pt>
                <c:pt idx="7">
                  <c:v>1203.71</c:v>
                </c:pt>
                <c:pt idx="8">
                  <c:v>1303.2</c:v>
                </c:pt>
                <c:pt idx="9">
                  <c:v>1287.78</c:v>
                </c:pt>
                <c:pt idx="10">
                  <c:v>1346</c:v>
                </c:pt>
                <c:pt idx="11">
                  <c:v>1321</c:v>
                </c:pt>
                <c:pt idx="12">
                  <c:v>1427.7550000000001</c:v>
                </c:pt>
                <c:pt idx="13">
                  <c:v>1469</c:v>
                </c:pt>
                <c:pt idx="14">
                  <c:v>1517</c:v>
                </c:pt>
                <c:pt idx="15">
                  <c:v>1653</c:v>
                </c:pt>
                <c:pt idx="16">
                  <c:v>1760</c:v>
                </c:pt>
                <c:pt idx="17">
                  <c:v>1853</c:v>
                </c:pt>
                <c:pt idx="18">
                  <c:v>2013.1890000000001</c:v>
                </c:pt>
                <c:pt idx="19">
                  <c:v>1977.5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CEB-4437-8799-80EF25BD38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1189328"/>
        <c:axId val="211190504"/>
      </c:lineChart>
      <c:catAx>
        <c:axId val="2111893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 Unicode MS" panose="020B0604020202020204" pitchFamily="34" charset="-128"/>
                <a:ea typeface="Arial Unicode MS" panose="020B0604020202020204" pitchFamily="34" charset="-128"/>
                <a:cs typeface="Arial Unicode MS" panose="020B0604020202020204" pitchFamily="34" charset="-128"/>
              </a:defRPr>
            </a:pPr>
            <a:endParaRPr lang="en-US"/>
          </a:p>
        </c:txPr>
        <c:crossAx val="211190504"/>
        <c:crosses val="autoZero"/>
        <c:auto val="1"/>
        <c:lblAlgn val="ctr"/>
        <c:lblOffset val="100"/>
        <c:noMultiLvlLbl val="0"/>
      </c:catAx>
      <c:valAx>
        <c:axId val="211190504"/>
        <c:scaling>
          <c:orientation val="minMax"/>
          <c:max val="2600"/>
          <c:min val="6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 Unicode MS" panose="020B0604020202020204" pitchFamily="34" charset="-128"/>
                <a:ea typeface="Arial Unicode MS" panose="020B0604020202020204" pitchFamily="34" charset="-128"/>
                <a:cs typeface="Arial Unicode MS" panose="020B0604020202020204" pitchFamily="34" charset="-128"/>
              </a:defRPr>
            </a:pPr>
            <a:endParaRPr lang="en-US"/>
          </a:p>
        </c:txPr>
        <c:crossAx val="211189328"/>
        <c:crosses val="autoZero"/>
        <c:crossBetween val="between"/>
        <c:majorUnit val="200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 Unicode MS" panose="020B0604020202020204" pitchFamily="34" charset="-128"/>
              <a:ea typeface="Arial Unicode MS" panose="020B0604020202020204" pitchFamily="34" charset="-128"/>
              <a:cs typeface="Arial Unicode MS" panose="020B0604020202020204" pitchFamily="34" charset="-128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50">
          <a:latin typeface="Arial Unicode MS" panose="020B0604020202020204" pitchFamily="34" charset="-128"/>
          <a:ea typeface="Arial Unicode MS" panose="020B0604020202020204" pitchFamily="34" charset="-128"/>
          <a:cs typeface="Arial Unicode MS" panose="020B0604020202020204" pitchFamily="34" charset="-128"/>
        </a:defRPr>
      </a:pPr>
      <a:endParaRPr lang="en-US"/>
    </a:p>
  </c:txPr>
  <c:printSettings>
    <c:headerFooter/>
    <c:pageMargins b="0.75" l="0.7" r="0.7" t="0.75" header="0.3" footer="0.3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52243299211256E-2"/>
          <c:y val="5.5149685800752121E-2"/>
          <c:w val="0.91660805980526228"/>
          <c:h val="0.71385642764258583"/>
        </c:manualLayout>
      </c:layout>
      <c:lineChart>
        <c:grouping val="standard"/>
        <c:varyColors val="0"/>
        <c:ser>
          <c:idx val="1"/>
          <c:order val="0"/>
          <c:tx>
            <c:strRef>
              <c:f>'7. Peak Demand'!$B$7</c:f>
              <c:strCache>
                <c:ptCount val="1"/>
                <c:pt idx="0">
                  <c:v> LUZON </c:v>
                </c:pt>
              </c:strCache>
            </c:strRef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 Unicode MS" panose="020B0604020202020204" pitchFamily="34" charset="-128"/>
                    <a:ea typeface="Arial Unicode MS" panose="020B0604020202020204" pitchFamily="34" charset="-128"/>
                    <a:cs typeface="Arial Unicode MS" panose="020B0604020202020204" pitchFamily="34" charset="-128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'7. Peak Demand'!$A$9:$A$28</c:f>
              <c:numCache>
                <c:formatCode>General</c:formatCode>
                <c:ptCount val="20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</c:numCache>
            </c:numRef>
          </c:cat>
          <c:val>
            <c:numRef>
              <c:f>'7. Peak Demand'!$B$9:$B$28</c:f>
              <c:numCache>
                <c:formatCode>#,##0_);[Red]\(#,##0\)</c:formatCode>
                <c:ptCount val="20"/>
                <c:pt idx="0">
                  <c:v>5646</c:v>
                </c:pt>
                <c:pt idx="1">
                  <c:v>5823</c:v>
                </c:pt>
                <c:pt idx="2">
                  <c:v>6149</c:v>
                </c:pt>
                <c:pt idx="3">
                  <c:v>6323</c:v>
                </c:pt>
                <c:pt idx="4">
                  <c:v>6443</c:v>
                </c:pt>
                <c:pt idx="5">
                  <c:v>6466</c:v>
                </c:pt>
                <c:pt idx="6">
                  <c:v>6643</c:v>
                </c:pt>
                <c:pt idx="7">
                  <c:v>6674.47</c:v>
                </c:pt>
                <c:pt idx="8">
                  <c:v>6928</c:v>
                </c:pt>
                <c:pt idx="9">
                  <c:v>7656</c:v>
                </c:pt>
                <c:pt idx="10">
                  <c:v>7552</c:v>
                </c:pt>
                <c:pt idx="11">
                  <c:v>7889</c:v>
                </c:pt>
                <c:pt idx="12">
                  <c:v>8305</c:v>
                </c:pt>
                <c:pt idx="13">
                  <c:v>8717</c:v>
                </c:pt>
                <c:pt idx="14">
                  <c:v>8928</c:v>
                </c:pt>
                <c:pt idx="15">
                  <c:v>9726</c:v>
                </c:pt>
                <c:pt idx="16">
                  <c:v>10054</c:v>
                </c:pt>
                <c:pt idx="17">
                  <c:v>10876</c:v>
                </c:pt>
                <c:pt idx="18">
                  <c:v>11344</c:v>
                </c:pt>
                <c:pt idx="19">
                  <c:v>11103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DE6-4C11-B63B-544C67BBAF35}"/>
            </c:ext>
          </c:extLst>
        </c:ser>
        <c:ser>
          <c:idx val="2"/>
          <c:order val="1"/>
          <c:tx>
            <c:strRef>
              <c:f>'7. Peak Demand'!$E$7</c:f>
              <c:strCache>
                <c:ptCount val="1"/>
                <c:pt idx="0">
                  <c:v> VISAYAS </c:v>
                </c:pt>
              </c:strCache>
            </c:strRef>
          </c:tx>
          <c:spPr>
            <a:ln w="28575" cap="rnd">
              <a:solidFill>
                <a:srgbClr val="0070C0"/>
              </a:solidFill>
              <a:round/>
            </a:ln>
            <a:effectLst/>
          </c:spPr>
          <c:marker>
            <c:symbol val="none"/>
          </c:marker>
          <c:cat>
            <c:numRef>
              <c:f>'7. Peak Demand'!$A$9:$A$28</c:f>
              <c:numCache>
                <c:formatCode>General</c:formatCode>
                <c:ptCount val="20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</c:numCache>
            </c:numRef>
          </c:cat>
          <c:val>
            <c:numRef>
              <c:f>'7. Peak Demand'!$E$9:$E$28</c:f>
              <c:numCache>
                <c:formatCode>#,##0_);[Red]\(#,##0\)</c:formatCode>
                <c:ptCount val="20"/>
                <c:pt idx="0">
                  <c:v>898</c:v>
                </c:pt>
                <c:pt idx="1">
                  <c:v>903</c:v>
                </c:pt>
                <c:pt idx="2">
                  <c:v>995</c:v>
                </c:pt>
                <c:pt idx="3">
                  <c:v>1025</c:v>
                </c:pt>
                <c:pt idx="4">
                  <c:v>1037</c:v>
                </c:pt>
                <c:pt idx="5">
                  <c:v>1066.037</c:v>
                </c:pt>
                <c:pt idx="6">
                  <c:v>1102.49</c:v>
                </c:pt>
                <c:pt idx="7">
                  <c:v>1176.1400000000001</c:v>
                </c:pt>
                <c:pt idx="8">
                  <c:v>1241.0899999999999</c:v>
                </c:pt>
                <c:pt idx="9">
                  <c:v>1431.14</c:v>
                </c:pt>
                <c:pt idx="10">
                  <c:v>1481.14</c:v>
                </c:pt>
                <c:pt idx="11">
                  <c:v>1551.049</c:v>
                </c:pt>
                <c:pt idx="12">
                  <c:v>1572</c:v>
                </c:pt>
                <c:pt idx="13">
                  <c:v>1636</c:v>
                </c:pt>
                <c:pt idx="14">
                  <c:v>1768</c:v>
                </c:pt>
                <c:pt idx="15">
                  <c:v>1893</c:v>
                </c:pt>
                <c:pt idx="16">
                  <c:v>1975</c:v>
                </c:pt>
                <c:pt idx="17">
                  <c:v>2053</c:v>
                </c:pt>
                <c:pt idx="18">
                  <c:v>2223.8000000000002</c:v>
                </c:pt>
                <c:pt idx="19">
                  <c:v>2201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DE6-4C11-B63B-544C67BBAF35}"/>
            </c:ext>
          </c:extLst>
        </c:ser>
        <c:ser>
          <c:idx val="3"/>
          <c:order val="2"/>
          <c:tx>
            <c:strRef>
              <c:f>'7. Peak Demand'!$H$7</c:f>
              <c:strCache>
                <c:ptCount val="1"/>
                <c:pt idx="0">
                  <c:v> MINDANAO 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'7. Peak Demand'!$A$9:$A$28</c:f>
              <c:numCache>
                <c:formatCode>General</c:formatCode>
                <c:ptCount val="20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</c:numCache>
            </c:numRef>
          </c:cat>
          <c:val>
            <c:numRef>
              <c:f>'7. Peak Demand'!$H$9:$H$28</c:f>
              <c:numCache>
                <c:formatCode>#,##0_);[Red]\(#,##0\)</c:formatCode>
                <c:ptCount val="20"/>
                <c:pt idx="0">
                  <c:v>953</c:v>
                </c:pt>
                <c:pt idx="1">
                  <c:v>995</c:v>
                </c:pt>
                <c:pt idx="2">
                  <c:v>1131</c:v>
                </c:pt>
                <c:pt idx="3">
                  <c:v>1177</c:v>
                </c:pt>
                <c:pt idx="4">
                  <c:v>1149</c:v>
                </c:pt>
                <c:pt idx="5">
                  <c:v>1228</c:v>
                </c:pt>
                <c:pt idx="6">
                  <c:v>1241.43</c:v>
                </c:pt>
                <c:pt idx="7">
                  <c:v>1203.71</c:v>
                </c:pt>
                <c:pt idx="8">
                  <c:v>1303.2</c:v>
                </c:pt>
                <c:pt idx="9">
                  <c:v>1287.78</c:v>
                </c:pt>
                <c:pt idx="10">
                  <c:v>1346</c:v>
                </c:pt>
                <c:pt idx="11">
                  <c:v>1321</c:v>
                </c:pt>
                <c:pt idx="12">
                  <c:v>1427.7550000000001</c:v>
                </c:pt>
                <c:pt idx="13">
                  <c:v>1469</c:v>
                </c:pt>
                <c:pt idx="14">
                  <c:v>1517</c:v>
                </c:pt>
                <c:pt idx="15">
                  <c:v>1653</c:v>
                </c:pt>
                <c:pt idx="16">
                  <c:v>1760</c:v>
                </c:pt>
                <c:pt idx="17">
                  <c:v>1853</c:v>
                </c:pt>
                <c:pt idx="18">
                  <c:v>2013.1890000000001</c:v>
                </c:pt>
                <c:pt idx="19">
                  <c:v>1977.5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DE6-4C11-B63B-544C67BBAF35}"/>
            </c:ext>
          </c:extLst>
        </c:ser>
        <c:ser>
          <c:idx val="4"/>
          <c:order val="3"/>
          <c:tx>
            <c:strRef>
              <c:f>'7. Peak Demand'!$K$7</c:f>
              <c:strCache>
                <c:ptCount val="1"/>
                <c:pt idx="0">
                  <c:v> TOTAL PHILIPPINES 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 Unicode MS" panose="020B0604020202020204" pitchFamily="34" charset="-128"/>
                    <a:ea typeface="Arial Unicode MS" panose="020B0604020202020204" pitchFamily="34" charset="-128"/>
                    <a:cs typeface="Arial Unicode MS" panose="020B0604020202020204" pitchFamily="34" charset="-128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'7. Peak Demand'!$A$9:$A$28</c:f>
              <c:numCache>
                <c:formatCode>General</c:formatCode>
                <c:ptCount val="20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</c:numCache>
            </c:numRef>
          </c:cat>
          <c:val>
            <c:numRef>
              <c:f>'7. Peak Demand'!$K$9:$K$28</c:f>
              <c:numCache>
                <c:formatCode>#,##0_);[Red]\(#,##0\)</c:formatCode>
                <c:ptCount val="20"/>
                <c:pt idx="0">
                  <c:v>7497</c:v>
                </c:pt>
                <c:pt idx="1">
                  <c:v>7721</c:v>
                </c:pt>
                <c:pt idx="2">
                  <c:v>8275</c:v>
                </c:pt>
                <c:pt idx="3">
                  <c:v>8525</c:v>
                </c:pt>
                <c:pt idx="4">
                  <c:v>8629</c:v>
                </c:pt>
                <c:pt idx="5">
                  <c:v>8760.0370000000003</c:v>
                </c:pt>
                <c:pt idx="6">
                  <c:v>8986.92</c:v>
                </c:pt>
                <c:pt idx="7">
                  <c:v>9054.32</c:v>
                </c:pt>
                <c:pt idx="8">
                  <c:v>9472.2900000000009</c:v>
                </c:pt>
                <c:pt idx="9">
                  <c:v>10374.92</c:v>
                </c:pt>
                <c:pt idx="10">
                  <c:v>10379.14</c:v>
                </c:pt>
                <c:pt idx="11">
                  <c:v>10761.048999999999</c:v>
                </c:pt>
                <c:pt idx="12">
                  <c:v>11304.755000000001</c:v>
                </c:pt>
                <c:pt idx="13">
                  <c:v>11822</c:v>
                </c:pt>
                <c:pt idx="14">
                  <c:v>12213</c:v>
                </c:pt>
                <c:pt idx="15">
                  <c:v>13272</c:v>
                </c:pt>
                <c:pt idx="16">
                  <c:v>13789</c:v>
                </c:pt>
                <c:pt idx="17">
                  <c:v>14782</c:v>
                </c:pt>
                <c:pt idx="18">
                  <c:v>15580.989</c:v>
                </c:pt>
                <c:pt idx="19">
                  <c:v>15281.5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DE6-4C11-B63B-544C67BBAF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1189720"/>
        <c:axId val="211190112"/>
      </c:lineChart>
      <c:catAx>
        <c:axId val="2111897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 Unicode MS" panose="020B0604020202020204" pitchFamily="34" charset="-128"/>
                <a:ea typeface="Arial Unicode MS" panose="020B0604020202020204" pitchFamily="34" charset="-128"/>
                <a:cs typeface="Arial Unicode MS" panose="020B0604020202020204" pitchFamily="34" charset="-128"/>
              </a:defRPr>
            </a:pPr>
            <a:endParaRPr lang="en-US"/>
          </a:p>
        </c:txPr>
        <c:crossAx val="211190112"/>
        <c:crosses val="autoZero"/>
        <c:auto val="1"/>
        <c:lblAlgn val="ctr"/>
        <c:lblOffset val="100"/>
        <c:noMultiLvlLbl val="0"/>
      </c:catAx>
      <c:valAx>
        <c:axId val="2111901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 Unicode MS" panose="020B0604020202020204" pitchFamily="34" charset="-128"/>
                <a:ea typeface="Arial Unicode MS" panose="020B0604020202020204" pitchFamily="34" charset="-128"/>
                <a:cs typeface="Arial Unicode MS" panose="020B0604020202020204" pitchFamily="34" charset="-128"/>
              </a:defRPr>
            </a:pPr>
            <a:endParaRPr lang="en-US"/>
          </a:p>
        </c:txPr>
        <c:crossAx val="211189720"/>
        <c:crosses val="autoZero"/>
        <c:crossBetween val="between"/>
        <c:majorUnit val="100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1126511232290294"/>
          <c:y val="0.91552374218214283"/>
          <c:w val="0.37398740478664172"/>
          <c:h val="8.447625781785719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 Unicode MS" panose="020B0604020202020204" pitchFamily="34" charset="-128"/>
              <a:ea typeface="Arial Unicode MS" panose="020B0604020202020204" pitchFamily="34" charset="-128"/>
              <a:cs typeface="Arial Unicode MS" panose="020B0604020202020204" pitchFamily="34" charset="-128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50">
          <a:latin typeface="Arial Unicode MS" panose="020B0604020202020204" pitchFamily="34" charset="-128"/>
          <a:ea typeface="Arial Unicode MS" panose="020B0604020202020204" pitchFamily="34" charset="-128"/>
          <a:cs typeface="Arial Unicode MS" panose="020B0604020202020204" pitchFamily="34" charset="-128"/>
        </a:defRPr>
      </a:pPr>
      <a:endParaRPr lang="en-US"/>
    </a:p>
  </c:txPr>
  <c:printSettings>
    <c:headerFooter/>
    <c:pageMargins b="0.75" l="0.7" r="0.7" t="0.75" header="0.3" footer="0.3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50800</xdr:colOff>
      <xdr:row>52</xdr:row>
      <xdr:rowOff>24888</xdr:rowOff>
    </xdr:from>
    <xdr:to>
      <xdr:col>12</xdr:col>
      <xdr:colOff>736599</xdr:colOff>
      <xdr:row>66</xdr:row>
      <xdr:rowOff>50800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E353939-5CEB-4C2B-AF38-F2163B111F1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184876</xdr:colOff>
      <xdr:row>39</xdr:row>
      <xdr:rowOff>27214</xdr:rowOff>
    </xdr:from>
    <xdr:to>
      <xdr:col>12</xdr:col>
      <xdr:colOff>688340</xdr:colOff>
      <xdr:row>53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87483BA-0384-4C3D-8660-CD49D9A0349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146539</xdr:colOff>
      <xdr:row>0</xdr:row>
      <xdr:rowOff>81409</xdr:rowOff>
    </xdr:from>
    <xdr:to>
      <xdr:col>0</xdr:col>
      <xdr:colOff>732330</xdr:colOff>
      <xdr:row>1</xdr:row>
      <xdr:rowOff>341284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3AF4D7B-55E1-40D6-A43F-3081D49F70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364" y="84584"/>
          <a:ext cx="592141" cy="590075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OE%202020%20Power%20Statistics_as%20of%2028%20April%202021_g.%202001-2020%20System%20Peak%20Demand%20per%20grid%20(protect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Summary"/>
      <sheetName val="2. Installed Capacity"/>
      <sheetName val="3. Gross Power Generation"/>
      <sheetName val="Summary"/>
      <sheetName val="4. VisSubgrid Gen"/>
      <sheetName val="5. Gen by owner"/>
      <sheetName val="6. Electricity Consumption"/>
      <sheetName val="7. Peak Demand"/>
      <sheetName val="8. Visayas Subgrid Demand"/>
    </sheetNames>
    <sheetDataSet>
      <sheetData sheetId="0">
        <row r="68">
          <cell r="A68" t="str">
            <v>Updated as of 28 April 2021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7">
          <cell r="B7" t="str">
            <v>LUZON</v>
          </cell>
          <cell r="E7" t="str">
            <v>VISAYAS</v>
          </cell>
          <cell r="H7" t="str">
            <v>MINDANAO</v>
          </cell>
          <cell r="K7" t="str">
            <v>TOTAL PHILIPPINES</v>
          </cell>
        </row>
        <row r="9">
          <cell r="A9">
            <v>2001</v>
          </cell>
          <cell r="B9">
            <v>5646</v>
          </cell>
          <cell r="E9">
            <v>898</v>
          </cell>
          <cell r="H9">
            <v>953</v>
          </cell>
          <cell r="K9">
            <v>7497</v>
          </cell>
        </row>
        <row r="10">
          <cell r="A10">
            <v>2002</v>
          </cell>
          <cell r="B10">
            <v>5823</v>
          </cell>
          <cell r="E10">
            <v>903</v>
          </cell>
          <cell r="H10">
            <v>995</v>
          </cell>
          <cell r="K10">
            <v>7721</v>
          </cell>
        </row>
        <row r="11">
          <cell r="A11">
            <v>2003</v>
          </cell>
          <cell r="B11">
            <v>6149</v>
          </cell>
          <cell r="E11">
            <v>995</v>
          </cell>
          <cell r="H11">
            <v>1131</v>
          </cell>
          <cell r="K11">
            <v>8275</v>
          </cell>
        </row>
        <row r="12">
          <cell r="A12">
            <v>2004</v>
          </cell>
          <cell r="B12">
            <v>6323</v>
          </cell>
          <cell r="E12">
            <v>1025</v>
          </cell>
          <cell r="H12">
            <v>1177</v>
          </cell>
          <cell r="K12">
            <v>8525</v>
          </cell>
        </row>
        <row r="13">
          <cell r="A13">
            <v>2005</v>
          </cell>
          <cell r="B13">
            <v>6443</v>
          </cell>
          <cell r="E13">
            <v>1037</v>
          </cell>
          <cell r="H13">
            <v>1149</v>
          </cell>
          <cell r="K13">
            <v>8629</v>
          </cell>
        </row>
        <row r="14">
          <cell r="A14">
            <v>2006</v>
          </cell>
          <cell r="B14">
            <v>6466</v>
          </cell>
          <cell r="E14">
            <v>1066.037</v>
          </cell>
          <cell r="H14">
            <v>1228</v>
          </cell>
          <cell r="K14">
            <v>8760.0370000000003</v>
          </cell>
        </row>
        <row r="15">
          <cell r="A15">
            <v>2007</v>
          </cell>
          <cell r="B15">
            <v>6643</v>
          </cell>
          <cell r="E15">
            <v>1102.49</v>
          </cell>
          <cell r="H15">
            <v>1241.43</v>
          </cell>
          <cell r="K15">
            <v>8986.92</v>
          </cell>
        </row>
        <row r="16">
          <cell r="A16">
            <v>2008</v>
          </cell>
          <cell r="B16">
            <v>6674.47</v>
          </cell>
          <cell r="E16">
            <v>1176.1400000000001</v>
          </cell>
          <cell r="H16">
            <v>1203.71</v>
          </cell>
          <cell r="K16">
            <v>9054.32</v>
          </cell>
        </row>
        <row r="17">
          <cell r="A17">
            <v>2009</v>
          </cell>
          <cell r="B17">
            <v>6928</v>
          </cell>
          <cell r="E17">
            <v>1241.0899999999999</v>
          </cell>
          <cell r="H17">
            <v>1303.2</v>
          </cell>
          <cell r="K17">
            <v>9472.2900000000009</v>
          </cell>
        </row>
        <row r="18">
          <cell r="A18">
            <v>2010</v>
          </cell>
          <cell r="B18">
            <v>7656</v>
          </cell>
          <cell r="E18">
            <v>1431.14</v>
          </cell>
          <cell r="H18">
            <v>1287.78</v>
          </cell>
          <cell r="K18">
            <v>10374.92</v>
          </cell>
        </row>
        <row r="19">
          <cell r="A19">
            <v>2011</v>
          </cell>
          <cell r="B19">
            <v>7552</v>
          </cell>
          <cell r="E19">
            <v>1481.14</v>
          </cell>
          <cell r="H19">
            <v>1346</v>
          </cell>
          <cell r="K19">
            <v>10379.14</v>
          </cell>
        </row>
        <row r="20">
          <cell r="A20">
            <v>2012</v>
          </cell>
          <cell r="B20">
            <v>7889</v>
          </cell>
          <cell r="E20">
            <v>1551.049</v>
          </cell>
          <cell r="H20">
            <v>1321</v>
          </cell>
          <cell r="K20">
            <v>10761.048999999999</v>
          </cell>
        </row>
        <row r="21">
          <cell r="A21">
            <v>2013</v>
          </cell>
          <cell r="B21">
            <v>8305</v>
          </cell>
          <cell r="E21">
            <v>1572</v>
          </cell>
          <cell r="H21">
            <v>1427.7550000000001</v>
          </cell>
          <cell r="K21">
            <v>11304.755000000001</v>
          </cell>
        </row>
        <row r="22">
          <cell r="A22">
            <v>2014</v>
          </cell>
          <cell r="B22">
            <v>8717</v>
          </cell>
          <cell r="E22">
            <v>1636</v>
          </cell>
          <cell r="H22">
            <v>1469</v>
          </cell>
          <cell r="K22">
            <v>11822</v>
          </cell>
        </row>
        <row r="23">
          <cell r="A23">
            <v>2015</v>
          </cell>
          <cell r="B23">
            <v>8928</v>
          </cell>
          <cell r="E23">
            <v>1768</v>
          </cell>
          <cell r="H23">
            <v>1517</v>
          </cell>
          <cell r="K23">
            <v>12213</v>
          </cell>
        </row>
        <row r="24">
          <cell r="A24">
            <v>2016</v>
          </cell>
          <cell r="B24">
            <v>9726</v>
          </cell>
          <cell r="E24">
            <v>1893</v>
          </cell>
          <cell r="H24">
            <v>1653</v>
          </cell>
          <cell r="K24">
            <v>13272</v>
          </cell>
        </row>
        <row r="25">
          <cell r="A25">
            <v>2017</v>
          </cell>
          <cell r="B25">
            <v>10054</v>
          </cell>
          <cell r="E25">
            <v>1975</v>
          </cell>
          <cell r="H25">
            <v>1760</v>
          </cell>
          <cell r="K25">
            <v>13789</v>
          </cell>
        </row>
        <row r="26">
          <cell r="A26">
            <v>2018</v>
          </cell>
          <cell r="B26">
            <v>10876</v>
          </cell>
          <cell r="E26">
            <v>2053</v>
          </cell>
          <cell r="H26">
            <v>1853</v>
          </cell>
          <cell r="K26">
            <v>14782</v>
          </cell>
        </row>
        <row r="27">
          <cell r="A27">
            <v>2019</v>
          </cell>
          <cell r="B27">
            <v>11344</v>
          </cell>
          <cell r="E27">
            <v>2223.8000000000002</v>
          </cell>
          <cell r="H27">
            <v>2013.1890000000001</v>
          </cell>
          <cell r="K27">
            <v>15580.989</v>
          </cell>
        </row>
        <row r="28">
          <cell r="A28">
            <v>2020</v>
          </cell>
          <cell r="B28">
            <v>11103</v>
          </cell>
          <cell r="E28">
            <v>2201</v>
          </cell>
          <cell r="H28">
            <v>1977.5</v>
          </cell>
          <cell r="K28">
            <v>15281.5</v>
          </cell>
        </row>
      </sheetData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97AAB5-CB72-4477-8A67-A422B8B006D1}">
  <sheetPr>
    <tabColor rgb="FFFFC000"/>
  </sheetPr>
  <dimension ref="A1:M105"/>
  <sheetViews>
    <sheetView tabSelected="1" view="pageBreakPreview" zoomScaleNormal="100" zoomScaleSheetLayoutView="100" workbookViewId="0">
      <pane ySplit="3" topLeftCell="A4" activePane="bottomLeft" state="frozen"/>
      <selection pane="bottomLeft" activeCell="E25" sqref="E25"/>
    </sheetView>
  </sheetViews>
  <sheetFormatPr defaultColWidth="8.81640625" defaultRowHeight="14.5"/>
  <cols>
    <col min="1" max="1" width="14.1796875" style="78" customWidth="1"/>
    <col min="2" max="3" width="15.1796875" style="79" customWidth="1"/>
    <col min="4" max="4" width="15.1796875" style="80" customWidth="1"/>
    <col min="5" max="6" width="15.1796875" style="79" customWidth="1"/>
    <col min="7" max="7" width="15.1796875" style="80" customWidth="1"/>
    <col min="8" max="9" width="15.1796875" style="79" customWidth="1"/>
    <col min="10" max="10" width="15.1796875" style="80" customWidth="1"/>
    <col min="11" max="11" width="19" style="79" customWidth="1"/>
    <col min="12" max="12" width="15.1796875" style="79" customWidth="1"/>
    <col min="13" max="13" width="15.1796875" style="80" customWidth="1"/>
  </cols>
  <sheetData>
    <row r="1" spans="1:13" s="2" customFormat="1" ht="26" customHeight="1">
      <c r="A1" s="1" t="s">
        <v>0</v>
      </c>
    </row>
    <row r="2" spans="1:13" s="2" customFormat="1" ht="33" customHeight="1">
      <c r="A2" s="3" t="s">
        <v>1</v>
      </c>
    </row>
    <row r="3" spans="1:13" s="5" customFormat="1" ht="17" customHeight="1">
      <c r="A3" s="4"/>
    </row>
    <row r="4" spans="1:13">
      <c r="A4" s="6" t="s">
        <v>2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8"/>
    </row>
    <row r="5" spans="1:13">
      <c r="A5" s="6" t="s">
        <v>3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8"/>
    </row>
    <row r="6" spans="1:13">
      <c r="A6" s="9"/>
      <c r="B6" s="10"/>
      <c r="C6" s="10"/>
      <c r="D6" s="11"/>
      <c r="E6" s="10"/>
      <c r="F6" s="10"/>
      <c r="G6" s="12"/>
      <c r="H6" s="10"/>
      <c r="I6" s="10"/>
      <c r="J6" s="12"/>
      <c r="K6" s="10"/>
      <c r="L6" s="10"/>
      <c r="M6" s="13"/>
    </row>
    <row r="7" spans="1:13" ht="25.5" customHeight="1">
      <c r="A7" s="14" t="s">
        <v>4</v>
      </c>
      <c r="B7" s="15" t="s">
        <v>5</v>
      </c>
      <c r="C7" s="16"/>
      <c r="D7" s="17"/>
      <c r="E7" s="15" t="s">
        <v>6</v>
      </c>
      <c r="F7" s="16"/>
      <c r="G7" s="17"/>
      <c r="H7" s="15" t="s">
        <v>7</v>
      </c>
      <c r="I7" s="16"/>
      <c r="J7" s="17"/>
      <c r="K7" s="15" t="s">
        <v>8</v>
      </c>
      <c r="L7" s="16"/>
      <c r="M7" s="18"/>
    </row>
    <row r="8" spans="1:13" s="23" customFormat="1" ht="49.25" customHeight="1">
      <c r="A8" s="14"/>
      <c r="B8" s="19" t="s">
        <v>9</v>
      </c>
      <c r="C8" s="20" t="s">
        <v>10</v>
      </c>
      <c r="D8" s="21" t="s">
        <v>11</v>
      </c>
      <c r="E8" s="19" t="s">
        <v>9</v>
      </c>
      <c r="F8" s="20" t="s">
        <v>10</v>
      </c>
      <c r="G8" s="21" t="s">
        <v>11</v>
      </c>
      <c r="H8" s="19" t="s">
        <v>9</v>
      </c>
      <c r="I8" s="20" t="s">
        <v>10</v>
      </c>
      <c r="J8" s="21" t="s">
        <v>11</v>
      </c>
      <c r="K8" s="19" t="s">
        <v>12</v>
      </c>
      <c r="L8" s="20" t="s">
        <v>10</v>
      </c>
      <c r="M8" s="22" t="s">
        <v>11</v>
      </c>
    </row>
    <row r="9" spans="1:13" s="28" customFormat="1">
      <c r="A9" s="24">
        <v>2001</v>
      </c>
      <c r="B9" s="25">
        <v>5646</v>
      </c>
      <c r="C9" s="26" t="s">
        <v>13</v>
      </c>
      <c r="D9" s="26" t="s">
        <v>13</v>
      </c>
      <c r="E9" s="25">
        <v>898</v>
      </c>
      <c r="F9" s="26" t="s">
        <v>13</v>
      </c>
      <c r="G9" s="26" t="s">
        <v>13</v>
      </c>
      <c r="H9" s="25">
        <v>953</v>
      </c>
      <c r="I9" s="26" t="s">
        <v>13</v>
      </c>
      <c r="J9" s="26" t="s">
        <v>13</v>
      </c>
      <c r="K9" s="25">
        <f t="shared" ref="K9:K25" si="0">B9+E9+H9</f>
        <v>7497</v>
      </c>
      <c r="L9" s="26" t="s">
        <v>13</v>
      </c>
      <c r="M9" s="27" t="s">
        <v>13</v>
      </c>
    </row>
    <row r="10" spans="1:13" s="28" customFormat="1">
      <c r="A10" s="24">
        <v>2002</v>
      </c>
      <c r="B10" s="25">
        <v>5823</v>
      </c>
      <c r="C10" s="25">
        <f t="shared" ref="C10:C28" si="1">B10-B9</f>
        <v>177</v>
      </c>
      <c r="D10" s="29">
        <f t="shared" ref="D10:D23" si="2">((B10-B9)/B9)*100</f>
        <v>3.1349628055260363</v>
      </c>
      <c r="E10" s="25">
        <v>903</v>
      </c>
      <c r="F10" s="25">
        <f t="shared" ref="F10:F28" si="3">E10-E9</f>
        <v>5</v>
      </c>
      <c r="G10" s="30">
        <f t="shared" ref="G10:G23" si="4">((E10-E9)/E9)*100</f>
        <v>0.55679287305122493</v>
      </c>
      <c r="H10" s="25">
        <v>995</v>
      </c>
      <c r="I10" s="25">
        <f t="shared" ref="I10:I28" si="5">H10-H9</f>
        <v>42</v>
      </c>
      <c r="J10" s="30">
        <f t="shared" ref="J10:J23" si="6">((H10-H9)/H9)*100</f>
        <v>4.4071353620146905</v>
      </c>
      <c r="K10" s="25">
        <f t="shared" si="0"/>
        <v>7721</v>
      </c>
      <c r="L10" s="25">
        <f t="shared" ref="L10:L28" si="7">K10-K9</f>
        <v>224</v>
      </c>
      <c r="M10" s="31">
        <f t="shared" ref="M10:M25" si="8">((K10-K9)/K9)*100</f>
        <v>2.9878618113912232</v>
      </c>
    </row>
    <row r="11" spans="1:13" s="28" customFormat="1">
      <c r="A11" s="24">
        <v>2003</v>
      </c>
      <c r="B11" s="25">
        <v>6149</v>
      </c>
      <c r="C11" s="25">
        <f t="shared" si="1"/>
        <v>326</v>
      </c>
      <c r="D11" s="29">
        <f t="shared" si="2"/>
        <v>5.5984887515026616</v>
      </c>
      <c r="E11" s="25">
        <v>995</v>
      </c>
      <c r="F11" s="25">
        <f t="shared" si="3"/>
        <v>92</v>
      </c>
      <c r="G11" s="30">
        <f t="shared" si="4"/>
        <v>10.188261351052049</v>
      </c>
      <c r="H11" s="25">
        <v>1131</v>
      </c>
      <c r="I11" s="25">
        <f t="shared" si="5"/>
        <v>136</v>
      </c>
      <c r="J11" s="30">
        <f t="shared" si="6"/>
        <v>13.668341708542714</v>
      </c>
      <c r="K11" s="25">
        <f t="shared" si="0"/>
        <v>8275</v>
      </c>
      <c r="L11" s="25">
        <f t="shared" si="7"/>
        <v>554</v>
      </c>
      <c r="M11" s="31">
        <f t="shared" si="8"/>
        <v>7.1752363683460691</v>
      </c>
    </row>
    <row r="12" spans="1:13" s="28" customFormat="1">
      <c r="A12" s="24">
        <v>2004</v>
      </c>
      <c r="B12" s="25">
        <v>6323</v>
      </c>
      <c r="C12" s="25">
        <f t="shared" si="1"/>
        <v>174</v>
      </c>
      <c r="D12" s="29">
        <f t="shared" si="2"/>
        <v>2.8297284111237597</v>
      </c>
      <c r="E12" s="25">
        <v>1025</v>
      </c>
      <c r="F12" s="25">
        <f t="shared" si="3"/>
        <v>30</v>
      </c>
      <c r="G12" s="30">
        <f t="shared" si="4"/>
        <v>3.0150753768844218</v>
      </c>
      <c r="H12" s="25">
        <v>1177</v>
      </c>
      <c r="I12" s="25">
        <f t="shared" si="5"/>
        <v>46</v>
      </c>
      <c r="J12" s="30">
        <f t="shared" si="6"/>
        <v>4.0671971706454464</v>
      </c>
      <c r="K12" s="25">
        <f t="shared" si="0"/>
        <v>8525</v>
      </c>
      <c r="L12" s="25">
        <f t="shared" si="7"/>
        <v>250</v>
      </c>
      <c r="M12" s="31">
        <f t="shared" si="8"/>
        <v>3.0211480362537766</v>
      </c>
    </row>
    <row r="13" spans="1:13" s="28" customFormat="1">
      <c r="A13" s="32">
        <v>2005</v>
      </c>
      <c r="B13" s="33">
        <v>6443</v>
      </c>
      <c r="C13" s="33">
        <f t="shared" si="1"/>
        <v>120</v>
      </c>
      <c r="D13" s="34">
        <f t="shared" si="2"/>
        <v>1.8978333069745372</v>
      </c>
      <c r="E13" s="33">
        <v>1037</v>
      </c>
      <c r="F13" s="33">
        <f t="shared" si="3"/>
        <v>12</v>
      </c>
      <c r="G13" s="35">
        <f t="shared" si="4"/>
        <v>1.1707317073170731</v>
      </c>
      <c r="H13" s="33">
        <v>1149</v>
      </c>
      <c r="I13" s="33">
        <f t="shared" si="5"/>
        <v>-28</v>
      </c>
      <c r="J13" s="35">
        <f t="shared" si="6"/>
        <v>-2.3789294817332203</v>
      </c>
      <c r="K13" s="33">
        <f t="shared" si="0"/>
        <v>8629</v>
      </c>
      <c r="L13" s="33">
        <f t="shared" si="7"/>
        <v>104</v>
      </c>
      <c r="M13" s="36">
        <f t="shared" si="8"/>
        <v>1.2199413489736071</v>
      </c>
    </row>
    <row r="14" spans="1:13" s="28" customFormat="1">
      <c r="A14" s="24">
        <v>2006</v>
      </c>
      <c r="B14" s="25">
        <v>6466</v>
      </c>
      <c r="C14" s="25">
        <f t="shared" si="1"/>
        <v>23</v>
      </c>
      <c r="D14" s="29">
        <f t="shared" si="2"/>
        <v>0.35697656371255626</v>
      </c>
      <c r="E14" s="25">
        <v>1066.037</v>
      </c>
      <c r="F14" s="25">
        <f t="shared" si="3"/>
        <v>29.037000000000035</v>
      </c>
      <c r="G14" s="30">
        <f t="shared" si="4"/>
        <v>2.8000964320154322</v>
      </c>
      <c r="H14" s="25">
        <v>1228</v>
      </c>
      <c r="I14" s="25">
        <f t="shared" si="5"/>
        <v>79</v>
      </c>
      <c r="J14" s="30">
        <f t="shared" si="6"/>
        <v>6.8755439512619674</v>
      </c>
      <c r="K14" s="25">
        <f t="shared" si="0"/>
        <v>8760.0370000000003</v>
      </c>
      <c r="L14" s="25">
        <f t="shared" si="7"/>
        <v>131.03700000000026</v>
      </c>
      <c r="M14" s="31">
        <f t="shared" si="8"/>
        <v>1.518565303047865</v>
      </c>
    </row>
    <row r="15" spans="1:13" s="28" customFormat="1">
      <c r="A15" s="24">
        <v>2007</v>
      </c>
      <c r="B15" s="25">
        <v>6643</v>
      </c>
      <c r="C15" s="25">
        <f t="shared" si="1"/>
        <v>177</v>
      </c>
      <c r="D15" s="29">
        <f t="shared" si="2"/>
        <v>2.737395607794618</v>
      </c>
      <c r="E15" s="25">
        <v>1102.49</v>
      </c>
      <c r="F15" s="25">
        <f t="shared" si="3"/>
        <v>36.452999999999975</v>
      </c>
      <c r="G15" s="30">
        <f t="shared" si="4"/>
        <v>3.4194873161062866</v>
      </c>
      <c r="H15" s="25">
        <v>1241.43</v>
      </c>
      <c r="I15" s="25">
        <f t="shared" si="5"/>
        <v>13.430000000000064</v>
      </c>
      <c r="J15" s="30">
        <f t="shared" si="6"/>
        <v>1.0936482084690606</v>
      </c>
      <c r="K15" s="25">
        <f t="shared" si="0"/>
        <v>8986.92</v>
      </c>
      <c r="L15" s="25">
        <f t="shared" si="7"/>
        <v>226.88299999999981</v>
      </c>
      <c r="M15" s="31">
        <f t="shared" si="8"/>
        <v>2.5899776450715879</v>
      </c>
    </row>
    <row r="16" spans="1:13" s="28" customFormat="1">
      <c r="A16" s="24">
        <v>2008</v>
      </c>
      <c r="B16" s="25">
        <v>6674.47</v>
      </c>
      <c r="C16" s="25">
        <f t="shared" si="1"/>
        <v>31.470000000000255</v>
      </c>
      <c r="D16" s="29">
        <f t="shared" si="2"/>
        <v>0.47373174770435433</v>
      </c>
      <c r="E16" s="25">
        <v>1176.1400000000001</v>
      </c>
      <c r="F16" s="25">
        <f t="shared" si="3"/>
        <v>73.650000000000091</v>
      </c>
      <c r="G16" s="30">
        <f t="shared" si="4"/>
        <v>6.680332701430407</v>
      </c>
      <c r="H16" s="25">
        <v>1203.71</v>
      </c>
      <c r="I16" s="25">
        <f t="shared" si="5"/>
        <v>-37.720000000000027</v>
      </c>
      <c r="J16" s="30">
        <f t="shared" si="6"/>
        <v>-3.038431486269868</v>
      </c>
      <c r="K16" s="25">
        <f t="shared" si="0"/>
        <v>9054.32</v>
      </c>
      <c r="L16" s="25">
        <f t="shared" si="7"/>
        <v>67.399999999999636</v>
      </c>
      <c r="M16" s="31">
        <f t="shared" si="8"/>
        <v>0.74997885816274801</v>
      </c>
    </row>
    <row r="17" spans="1:13" s="28" customFormat="1">
      <c r="A17" s="24">
        <v>2009</v>
      </c>
      <c r="B17" s="25">
        <v>6928</v>
      </c>
      <c r="C17" s="25">
        <f t="shared" si="1"/>
        <v>253.52999999999975</v>
      </c>
      <c r="D17" s="29">
        <f t="shared" si="2"/>
        <v>3.7985038512421174</v>
      </c>
      <c r="E17" s="25">
        <v>1241.0899999999999</v>
      </c>
      <c r="F17" s="25">
        <f t="shared" si="3"/>
        <v>64.949999999999818</v>
      </c>
      <c r="G17" s="30">
        <f t="shared" si="4"/>
        <v>5.5223017667964536</v>
      </c>
      <c r="H17" s="25">
        <v>1303.2</v>
      </c>
      <c r="I17" s="25">
        <f t="shared" si="5"/>
        <v>99.490000000000009</v>
      </c>
      <c r="J17" s="30">
        <f t="shared" si="6"/>
        <v>8.2652798431515908</v>
      </c>
      <c r="K17" s="25">
        <f t="shared" si="0"/>
        <v>9472.2900000000009</v>
      </c>
      <c r="L17" s="25">
        <f t="shared" si="7"/>
        <v>417.97000000000116</v>
      </c>
      <c r="M17" s="31">
        <f t="shared" si="8"/>
        <v>4.616249480910783</v>
      </c>
    </row>
    <row r="18" spans="1:13" s="28" customFormat="1">
      <c r="A18" s="32">
        <v>2010</v>
      </c>
      <c r="B18" s="33">
        <v>7656</v>
      </c>
      <c r="C18" s="33">
        <f t="shared" si="1"/>
        <v>728</v>
      </c>
      <c r="D18" s="34">
        <f t="shared" si="2"/>
        <v>10.508083140877599</v>
      </c>
      <c r="E18" s="33">
        <v>1431.14</v>
      </c>
      <c r="F18" s="33">
        <f t="shared" si="3"/>
        <v>190.05000000000018</v>
      </c>
      <c r="G18" s="35">
        <f t="shared" si="4"/>
        <v>15.313152148514627</v>
      </c>
      <c r="H18" s="33">
        <v>1287.78</v>
      </c>
      <c r="I18" s="33">
        <f t="shared" si="5"/>
        <v>-15.420000000000073</v>
      </c>
      <c r="J18" s="35">
        <f t="shared" si="6"/>
        <v>-1.1832412523020313</v>
      </c>
      <c r="K18" s="33">
        <f t="shared" si="0"/>
        <v>10374.92</v>
      </c>
      <c r="L18" s="33">
        <f t="shared" si="7"/>
        <v>902.6299999999992</v>
      </c>
      <c r="M18" s="36">
        <f t="shared" si="8"/>
        <v>9.5291634863375076</v>
      </c>
    </row>
    <row r="19" spans="1:13" s="28" customFormat="1">
      <c r="A19" s="24">
        <v>2011</v>
      </c>
      <c r="B19" s="25">
        <v>7552</v>
      </c>
      <c r="C19" s="25">
        <f t="shared" si="1"/>
        <v>-104</v>
      </c>
      <c r="D19" s="29">
        <f t="shared" si="2"/>
        <v>-1.3584117032392893</v>
      </c>
      <c r="E19" s="25">
        <v>1481.14</v>
      </c>
      <c r="F19" s="25">
        <f t="shared" si="3"/>
        <v>50</v>
      </c>
      <c r="G19" s="30">
        <f t="shared" si="4"/>
        <v>3.4937182945064773</v>
      </c>
      <c r="H19" s="25">
        <v>1346</v>
      </c>
      <c r="I19" s="25">
        <f t="shared" si="5"/>
        <v>58.220000000000027</v>
      </c>
      <c r="J19" s="30">
        <f t="shared" si="6"/>
        <v>4.5209585488204524</v>
      </c>
      <c r="K19" s="25">
        <f t="shared" si="0"/>
        <v>10379.14</v>
      </c>
      <c r="L19" s="25">
        <f t="shared" si="7"/>
        <v>4.2199999999993452</v>
      </c>
      <c r="M19" s="31">
        <f t="shared" si="8"/>
        <v>4.0675012433824508E-2</v>
      </c>
    </row>
    <row r="20" spans="1:13" s="28" customFormat="1">
      <c r="A20" s="24">
        <v>2012</v>
      </c>
      <c r="B20" s="25">
        <v>7889</v>
      </c>
      <c r="C20" s="25">
        <f t="shared" si="1"/>
        <v>337</v>
      </c>
      <c r="D20" s="29">
        <f t="shared" si="2"/>
        <v>4.4623940677966099</v>
      </c>
      <c r="E20" s="25">
        <v>1551.049</v>
      </c>
      <c r="F20" s="25">
        <f t="shared" si="3"/>
        <v>69.908999999999878</v>
      </c>
      <c r="G20" s="30">
        <f t="shared" si="4"/>
        <v>4.7199454474256237</v>
      </c>
      <c r="H20" s="25">
        <v>1321</v>
      </c>
      <c r="I20" s="25">
        <f t="shared" si="5"/>
        <v>-25</v>
      </c>
      <c r="J20" s="30">
        <f t="shared" si="6"/>
        <v>-1.8573551263001487</v>
      </c>
      <c r="K20" s="25">
        <f t="shared" si="0"/>
        <v>10761.048999999999</v>
      </c>
      <c r="L20" s="25">
        <f t="shared" si="7"/>
        <v>381.90899999999965</v>
      </c>
      <c r="M20" s="31">
        <f t="shared" si="8"/>
        <v>3.6795823160685726</v>
      </c>
    </row>
    <row r="21" spans="1:13" s="28" customFormat="1">
      <c r="A21" s="24">
        <v>2013</v>
      </c>
      <c r="B21" s="25">
        <v>8305</v>
      </c>
      <c r="C21" s="25">
        <f t="shared" si="1"/>
        <v>416</v>
      </c>
      <c r="D21" s="29">
        <f t="shared" si="2"/>
        <v>5.273165166687793</v>
      </c>
      <c r="E21" s="25">
        <v>1572</v>
      </c>
      <c r="F21" s="25">
        <f t="shared" si="3"/>
        <v>20.951000000000022</v>
      </c>
      <c r="G21" s="30">
        <f t="shared" si="4"/>
        <v>1.3507632576404758</v>
      </c>
      <c r="H21" s="25">
        <v>1427.7550000000001</v>
      </c>
      <c r="I21" s="25">
        <f t="shared" si="5"/>
        <v>106.75500000000011</v>
      </c>
      <c r="J21" s="30">
        <f t="shared" si="6"/>
        <v>8.0813777441332402</v>
      </c>
      <c r="K21" s="25">
        <f t="shared" si="0"/>
        <v>11304.755000000001</v>
      </c>
      <c r="L21" s="25">
        <f t="shared" si="7"/>
        <v>543.70600000000195</v>
      </c>
      <c r="M21" s="31">
        <f t="shared" si="8"/>
        <v>5.0525371643601105</v>
      </c>
    </row>
    <row r="22" spans="1:13" s="28" customFormat="1">
      <c r="A22" s="24">
        <v>2014</v>
      </c>
      <c r="B22" s="25">
        <v>8717</v>
      </c>
      <c r="C22" s="25">
        <f t="shared" si="1"/>
        <v>412</v>
      </c>
      <c r="D22" s="29">
        <f t="shared" si="2"/>
        <v>4.9608669476219145</v>
      </c>
      <c r="E22" s="25">
        <v>1636</v>
      </c>
      <c r="F22" s="25">
        <f t="shared" si="3"/>
        <v>64</v>
      </c>
      <c r="G22" s="30">
        <f t="shared" si="4"/>
        <v>4.0712468193384224</v>
      </c>
      <c r="H22" s="25">
        <v>1469</v>
      </c>
      <c r="I22" s="25">
        <f t="shared" si="5"/>
        <v>41.244999999999891</v>
      </c>
      <c r="J22" s="30">
        <f t="shared" si="6"/>
        <v>2.8888009497427705</v>
      </c>
      <c r="K22" s="25">
        <f t="shared" si="0"/>
        <v>11822</v>
      </c>
      <c r="L22" s="25">
        <f t="shared" si="7"/>
        <v>517.24499999999898</v>
      </c>
      <c r="M22" s="31">
        <f t="shared" si="8"/>
        <v>4.5754640414586509</v>
      </c>
    </row>
    <row r="23" spans="1:13" s="28" customFormat="1">
      <c r="A23" s="32">
        <v>2015</v>
      </c>
      <c r="B23" s="33">
        <v>8928</v>
      </c>
      <c r="C23" s="33">
        <f t="shared" si="1"/>
        <v>211</v>
      </c>
      <c r="D23" s="34">
        <f t="shared" si="2"/>
        <v>2.4205575312607546</v>
      </c>
      <c r="E23" s="33">
        <v>1768</v>
      </c>
      <c r="F23" s="33">
        <f t="shared" si="3"/>
        <v>132</v>
      </c>
      <c r="G23" s="35">
        <f t="shared" si="4"/>
        <v>8.0684596577017107</v>
      </c>
      <c r="H23" s="33">
        <v>1517</v>
      </c>
      <c r="I23" s="33">
        <f t="shared" si="5"/>
        <v>48</v>
      </c>
      <c r="J23" s="35">
        <f t="shared" si="6"/>
        <v>3.2675289312457454</v>
      </c>
      <c r="K23" s="33">
        <f t="shared" si="0"/>
        <v>12213</v>
      </c>
      <c r="L23" s="33">
        <f t="shared" si="7"/>
        <v>391</v>
      </c>
      <c r="M23" s="36">
        <f t="shared" si="8"/>
        <v>3.3073929961089497</v>
      </c>
    </row>
    <row r="24" spans="1:13" s="28" customFormat="1">
      <c r="A24" s="24">
        <v>2016</v>
      </c>
      <c r="B24" s="25">
        <v>9726</v>
      </c>
      <c r="C24" s="25">
        <f t="shared" si="1"/>
        <v>798</v>
      </c>
      <c r="D24" s="30">
        <f>((B24-B23)/B23)*100</f>
        <v>8.9381720430107539</v>
      </c>
      <c r="E24" s="25">
        <v>1893</v>
      </c>
      <c r="F24" s="25">
        <f t="shared" si="3"/>
        <v>125</v>
      </c>
      <c r="G24" s="30">
        <f>((E24-E23)/E23)*100</f>
        <v>7.0701357466063346</v>
      </c>
      <c r="H24" s="25">
        <v>1653</v>
      </c>
      <c r="I24" s="25">
        <f t="shared" si="5"/>
        <v>136</v>
      </c>
      <c r="J24" s="30">
        <f>((H24-H23)/H23)*100</f>
        <v>8.9650626235992092</v>
      </c>
      <c r="K24" s="25">
        <f t="shared" si="0"/>
        <v>13272</v>
      </c>
      <c r="L24" s="25">
        <f t="shared" si="7"/>
        <v>1059</v>
      </c>
      <c r="M24" s="31">
        <f t="shared" si="8"/>
        <v>8.6710881847211994</v>
      </c>
    </row>
    <row r="25" spans="1:13" s="28" customFormat="1">
      <c r="A25" s="37">
        <v>2017</v>
      </c>
      <c r="B25" s="38">
        <v>10054</v>
      </c>
      <c r="C25" s="38">
        <f t="shared" si="1"/>
        <v>328</v>
      </c>
      <c r="D25" s="39">
        <f>((B25-B24)/B24)*100</f>
        <v>3.3724038659263829</v>
      </c>
      <c r="E25" s="38">
        <v>1975</v>
      </c>
      <c r="F25" s="38">
        <f t="shared" si="3"/>
        <v>82</v>
      </c>
      <c r="G25" s="39">
        <f>((E25-E24)/E24)*100</f>
        <v>4.3317485472794504</v>
      </c>
      <c r="H25" s="38">
        <v>1760</v>
      </c>
      <c r="I25" s="38">
        <f t="shared" si="5"/>
        <v>107</v>
      </c>
      <c r="J25" s="39">
        <f>((H25-H24)/H24)*100</f>
        <v>6.4730792498487597</v>
      </c>
      <c r="K25" s="38">
        <f t="shared" si="0"/>
        <v>13789</v>
      </c>
      <c r="L25" s="38">
        <f t="shared" si="7"/>
        <v>517</v>
      </c>
      <c r="M25" s="40">
        <f t="shared" si="8"/>
        <v>3.8954189270644966</v>
      </c>
    </row>
    <row r="26" spans="1:13" s="41" customFormat="1">
      <c r="A26" s="37">
        <v>2018</v>
      </c>
      <c r="B26" s="38">
        <v>10876</v>
      </c>
      <c r="C26" s="38">
        <f t="shared" si="1"/>
        <v>822</v>
      </c>
      <c r="D26" s="39">
        <f>((B26-B25)/B25)*100</f>
        <v>8.175850407797892</v>
      </c>
      <c r="E26" s="38">
        <v>2053</v>
      </c>
      <c r="F26" s="38">
        <f t="shared" si="3"/>
        <v>78</v>
      </c>
      <c r="G26" s="39">
        <f>((E26-E25)/E25)*100</f>
        <v>3.9493670886075951</v>
      </c>
      <c r="H26" s="38">
        <v>1853</v>
      </c>
      <c r="I26" s="38">
        <f t="shared" si="5"/>
        <v>93</v>
      </c>
      <c r="J26" s="39">
        <f>((H26-H25)/H25)*100</f>
        <v>5.2840909090909092</v>
      </c>
      <c r="K26" s="38">
        <f>B26+E26+H26</f>
        <v>14782</v>
      </c>
      <c r="L26" s="38">
        <f t="shared" si="7"/>
        <v>993</v>
      </c>
      <c r="M26" s="40">
        <f>((K26-K25)/K25)*100</f>
        <v>7.2013924142432382</v>
      </c>
    </row>
    <row r="27" spans="1:13" s="41" customFormat="1">
      <c r="A27" s="37">
        <v>2019</v>
      </c>
      <c r="B27" s="42">
        <v>11344</v>
      </c>
      <c r="C27" s="42">
        <f t="shared" si="1"/>
        <v>468</v>
      </c>
      <c r="D27" s="43">
        <f>((B27-B26)/B26)*100</f>
        <v>4.3030525928650238</v>
      </c>
      <c r="E27" s="42">
        <v>2223.8000000000002</v>
      </c>
      <c r="F27" s="42">
        <f t="shared" si="3"/>
        <v>170.80000000000018</v>
      </c>
      <c r="G27" s="43">
        <f>((E27-E26)/E26)*100</f>
        <v>8.3195323916220261</v>
      </c>
      <c r="H27" s="42">
        <v>2013.1890000000001</v>
      </c>
      <c r="I27" s="42">
        <f t="shared" si="5"/>
        <v>160.18900000000008</v>
      </c>
      <c r="J27" s="43">
        <f>((H27-H26)/H26)*100</f>
        <v>8.6448461953588822</v>
      </c>
      <c r="K27" s="42">
        <f>B27+E27+H27</f>
        <v>15580.989</v>
      </c>
      <c r="L27" s="42">
        <f t="shared" si="7"/>
        <v>798.98899999999958</v>
      </c>
      <c r="M27" s="44">
        <f>((K27-K26)/K26)*100</f>
        <v>5.4051481531592449</v>
      </c>
    </row>
    <row r="28" spans="1:13" s="28" customFormat="1">
      <c r="A28" s="45">
        <v>2020</v>
      </c>
      <c r="B28" s="46">
        <v>11103</v>
      </c>
      <c r="C28" s="46">
        <f t="shared" si="1"/>
        <v>-241</v>
      </c>
      <c r="D28" s="47">
        <f>((B28-B27)/B27)*100</f>
        <v>-2.1244710860366713</v>
      </c>
      <c r="E28" s="46">
        <v>2201</v>
      </c>
      <c r="F28" s="46">
        <f t="shared" si="3"/>
        <v>-22.800000000000182</v>
      </c>
      <c r="G28" s="47">
        <f>((E28-E27)/E27)*100</f>
        <v>-1.0252720568396518</v>
      </c>
      <c r="H28" s="46">
        <v>1977.5</v>
      </c>
      <c r="I28" s="46">
        <f t="shared" si="5"/>
        <v>-35.689000000000078</v>
      </c>
      <c r="J28" s="47">
        <f>((H28-H27)/H27)*100</f>
        <v>-1.7727595372317291</v>
      </c>
      <c r="K28" s="46">
        <f>B28+E28+H28</f>
        <v>15281.5</v>
      </c>
      <c r="L28" s="46">
        <f t="shared" si="7"/>
        <v>-299.48899999999958</v>
      </c>
      <c r="M28" s="48">
        <f>((K28-K27)/K27)*100</f>
        <v>-1.9221437098761804</v>
      </c>
    </row>
    <row r="29" spans="1:13">
      <c r="A29" s="49" t="s">
        <v>14</v>
      </c>
      <c r="B29" s="50"/>
      <c r="C29" s="50"/>
      <c r="D29" s="50"/>
      <c r="E29" s="50"/>
      <c r="F29" s="50"/>
      <c r="G29" s="50"/>
      <c r="H29" s="50"/>
      <c r="I29" s="50"/>
      <c r="J29" s="50"/>
      <c r="K29" s="50"/>
      <c r="L29" s="50"/>
      <c r="M29" s="51"/>
    </row>
    <row r="30" spans="1:13">
      <c r="A30" s="52" t="s">
        <v>15</v>
      </c>
      <c r="B30" s="53">
        <f>AVERAGE(D19:D28)</f>
        <v>3.8423579833691166</v>
      </c>
      <c r="C30" s="54"/>
      <c r="D30" s="55"/>
      <c r="E30" s="53">
        <f>AVERAGE(G19:G28)</f>
        <v>4.4349645193888465</v>
      </c>
      <c r="F30" s="54"/>
      <c r="G30" s="55"/>
      <c r="H30" s="53">
        <f>AVERAGE(J19:J28)</f>
        <v>4.4495630488308091</v>
      </c>
      <c r="I30" s="54"/>
      <c r="J30" s="55"/>
      <c r="K30" s="53">
        <f>AVERAGE(M19:M28)</f>
        <v>3.9906555499742105</v>
      </c>
      <c r="L30" s="54"/>
      <c r="M30" s="56"/>
    </row>
    <row r="31" spans="1:13">
      <c r="A31" s="52" t="s">
        <v>16</v>
      </c>
      <c r="B31" s="53">
        <f>AVERAGE(D24:D28)</f>
        <v>4.5330015647126753</v>
      </c>
      <c r="C31" s="54"/>
      <c r="D31" s="55"/>
      <c r="E31" s="53">
        <f>AVERAGE(G24:G28)</f>
        <v>4.5291023434551514</v>
      </c>
      <c r="F31" s="54"/>
      <c r="G31" s="55"/>
      <c r="H31" s="53">
        <f>AVERAGE(J24:J28)</f>
        <v>5.5188638881332066</v>
      </c>
      <c r="I31" s="54"/>
      <c r="J31" s="55"/>
      <c r="K31" s="53">
        <f>AVERAGE(M24:M28)</f>
        <v>4.6501807938623996</v>
      </c>
      <c r="L31" s="54"/>
      <c r="M31" s="56"/>
    </row>
    <row r="32" spans="1:13" s="61" customFormat="1" ht="7.5" customHeight="1">
      <c r="A32" s="57"/>
      <c r="B32" s="58"/>
      <c r="C32" s="58"/>
      <c r="D32" s="59"/>
      <c r="E32" s="60"/>
      <c r="F32" s="60"/>
      <c r="G32" s="59"/>
      <c r="H32" s="60"/>
      <c r="I32" s="60"/>
      <c r="J32" s="59"/>
      <c r="K32" s="60"/>
      <c r="L32" s="60"/>
      <c r="M32" s="59"/>
    </row>
    <row r="33" spans="1:13" s="66" customFormat="1" ht="12">
      <c r="A33" s="62" t="s">
        <v>17</v>
      </c>
      <c r="B33" s="63"/>
      <c r="C33" s="63"/>
      <c r="D33" s="64"/>
      <c r="E33" s="65"/>
      <c r="F33" s="65"/>
      <c r="G33" s="64"/>
      <c r="H33" s="65"/>
      <c r="I33" s="65"/>
      <c r="J33" s="64"/>
      <c r="K33" s="65"/>
      <c r="L33" s="65"/>
      <c r="M33" s="64"/>
    </row>
    <row r="34" spans="1:13" s="66" customFormat="1" ht="12">
      <c r="A34" s="67" t="s">
        <v>18</v>
      </c>
      <c r="B34" s="68"/>
      <c r="C34" s="68"/>
      <c r="D34" s="69"/>
      <c r="E34" s="68"/>
      <c r="F34" s="68"/>
      <c r="G34" s="70"/>
      <c r="H34" s="68"/>
      <c r="I34" s="68"/>
      <c r="J34" s="70"/>
      <c r="K34" s="68"/>
      <c r="L34" s="68"/>
      <c r="M34" s="70"/>
    </row>
    <row r="35" spans="1:13" s="66" customFormat="1" ht="12">
      <c r="A35" s="67" t="s">
        <v>19</v>
      </c>
      <c r="B35" s="68"/>
      <c r="C35" s="68"/>
      <c r="D35" s="69"/>
      <c r="E35" s="68"/>
      <c r="F35" s="68"/>
      <c r="G35" s="70"/>
      <c r="H35" s="68"/>
      <c r="I35" s="68"/>
      <c r="J35" s="70"/>
      <c r="K35" s="68"/>
      <c r="L35" s="68"/>
      <c r="M35" s="70"/>
    </row>
    <row r="36" spans="1:13" s="66" customFormat="1" ht="12">
      <c r="A36" s="71" t="s">
        <v>20</v>
      </c>
      <c r="B36" s="72"/>
      <c r="C36" s="72"/>
      <c r="D36" s="73"/>
      <c r="E36" s="72"/>
      <c r="F36" s="72"/>
      <c r="G36" s="73"/>
      <c r="H36" s="72"/>
      <c r="I36" s="72"/>
      <c r="J36" s="73"/>
      <c r="K36" s="72"/>
      <c r="L36" s="72"/>
      <c r="M36" s="73"/>
    </row>
    <row r="37" spans="1:13" s="74" customFormat="1" ht="12">
      <c r="A37" s="71" t="str">
        <f>'[1]1. Summary'!A68</f>
        <v>Updated as of 28 April 2021</v>
      </c>
      <c r="B37" s="72"/>
      <c r="C37" s="72"/>
      <c r="D37" s="73"/>
      <c r="E37" s="72"/>
      <c r="F37" s="72"/>
      <c r="G37" s="73"/>
      <c r="H37" s="72"/>
      <c r="I37" s="72"/>
      <c r="J37" s="73"/>
      <c r="K37" s="72"/>
      <c r="L37" s="72"/>
      <c r="M37" s="73"/>
    </row>
    <row r="38" spans="1:13">
      <c r="A38" s="4"/>
      <c r="B38" s="75"/>
      <c r="C38" s="75"/>
      <c r="D38" s="76"/>
      <c r="E38" s="75"/>
      <c r="F38" s="75"/>
      <c r="G38" s="76"/>
      <c r="H38" s="75"/>
      <c r="I38" s="75"/>
      <c r="J38" s="76"/>
      <c r="K38" s="75"/>
      <c r="L38" s="75"/>
      <c r="M38" s="76"/>
    </row>
    <row r="39" spans="1:13">
      <c r="A39" s="4"/>
      <c r="B39" s="75"/>
      <c r="C39" s="75"/>
      <c r="D39" s="76"/>
      <c r="E39" s="75"/>
      <c r="F39" s="75"/>
      <c r="G39" s="76"/>
      <c r="H39" s="75"/>
      <c r="I39" s="75"/>
      <c r="J39" s="76"/>
      <c r="K39" s="75"/>
      <c r="L39" s="75"/>
      <c r="M39" s="76"/>
    </row>
    <row r="40" spans="1:13">
      <c r="A40" s="4"/>
      <c r="B40" s="75"/>
      <c r="C40" s="75"/>
      <c r="D40" s="76"/>
      <c r="E40" s="75"/>
      <c r="F40" s="75"/>
      <c r="G40" s="76"/>
      <c r="H40" s="75"/>
      <c r="I40" s="75"/>
      <c r="J40" s="76"/>
      <c r="K40" s="75"/>
      <c r="L40" s="75"/>
      <c r="M40" s="76"/>
    </row>
    <row r="41" spans="1:13">
      <c r="A41" s="4"/>
      <c r="B41" s="75"/>
      <c r="C41" s="75"/>
      <c r="D41" s="76"/>
      <c r="E41" s="75"/>
      <c r="F41" s="75"/>
      <c r="G41" s="76"/>
      <c r="H41" s="75"/>
      <c r="I41" s="75"/>
      <c r="J41" s="76"/>
      <c r="K41" s="75"/>
      <c r="L41" s="75"/>
      <c r="M41" s="76"/>
    </row>
    <row r="42" spans="1:13">
      <c r="A42" s="4"/>
      <c r="B42" s="75"/>
      <c r="C42" s="75"/>
      <c r="D42" s="76"/>
      <c r="E42" s="75"/>
      <c r="F42" s="75"/>
      <c r="G42" s="76"/>
      <c r="H42" s="75"/>
      <c r="I42" s="75"/>
      <c r="J42" s="76"/>
      <c r="K42" s="75"/>
      <c r="L42" s="75"/>
      <c r="M42" s="76"/>
    </row>
    <row r="43" spans="1:13">
      <c r="A43" s="4"/>
      <c r="B43" s="75"/>
      <c r="C43" s="75"/>
      <c r="D43" s="76"/>
      <c r="E43" s="75"/>
      <c r="F43" s="75"/>
      <c r="G43" s="76"/>
      <c r="H43" s="75"/>
      <c r="I43" s="75"/>
      <c r="J43" s="76"/>
      <c r="K43" s="75"/>
      <c r="L43" s="75"/>
      <c r="M43" s="76"/>
    </row>
    <row r="44" spans="1:13">
      <c r="A44" s="4"/>
      <c r="B44" s="75"/>
      <c r="C44" s="75"/>
      <c r="D44" s="76"/>
      <c r="E44" s="75"/>
      <c r="F44" s="75"/>
      <c r="G44" s="76"/>
      <c r="H44" s="75"/>
      <c r="I44" s="75"/>
      <c r="J44" s="76"/>
      <c r="K44" s="75"/>
      <c r="L44" s="75"/>
      <c r="M44" s="76"/>
    </row>
    <row r="45" spans="1:13">
      <c r="A45" s="4"/>
      <c r="B45" s="75"/>
      <c r="C45" s="75"/>
      <c r="D45" s="76"/>
      <c r="E45" s="75"/>
      <c r="F45" s="75"/>
      <c r="G45" s="76"/>
      <c r="H45" s="75"/>
      <c r="I45" s="75"/>
      <c r="J45" s="76"/>
      <c r="K45" s="75"/>
      <c r="L45" s="75"/>
      <c r="M45" s="76"/>
    </row>
    <row r="46" spans="1:13">
      <c r="A46" s="4"/>
      <c r="B46" s="75"/>
      <c r="C46" s="75"/>
      <c r="D46" s="76"/>
      <c r="E46" s="75"/>
      <c r="F46" s="75"/>
      <c r="G46" s="76"/>
      <c r="H46" s="75"/>
      <c r="I46" s="75"/>
      <c r="J46" s="76"/>
      <c r="K46" s="75"/>
      <c r="L46" s="75"/>
      <c r="M46" s="76"/>
    </row>
    <row r="47" spans="1:13">
      <c r="A47" s="4"/>
      <c r="B47" s="75"/>
      <c r="C47" s="75"/>
      <c r="D47" s="76"/>
      <c r="E47" s="75"/>
      <c r="F47" s="75"/>
      <c r="G47" s="76"/>
      <c r="H47" s="75"/>
      <c r="I47" s="75"/>
      <c r="J47" s="76"/>
      <c r="K47" s="75"/>
      <c r="L47" s="75"/>
      <c r="M47" s="76"/>
    </row>
    <row r="48" spans="1:13">
      <c r="A48" s="4"/>
      <c r="B48" s="75"/>
      <c r="C48" s="75"/>
      <c r="D48" s="76"/>
      <c r="E48" s="75"/>
      <c r="F48" s="75"/>
      <c r="G48" s="76"/>
      <c r="H48" s="75"/>
      <c r="I48" s="75"/>
      <c r="J48" s="76"/>
      <c r="K48" s="75"/>
      <c r="L48" s="75"/>
      <c r="M48" s="76"/>
    </row>
    <row r="49" spans="1:13">
      <c r="A49" s="4"/>
      <c r="B49" s="75"/>
      <c r="C49" s="75"/>
      <c r="D49" s="76"/>
      <c r="E49" s="75"/>
      <c r="F49" s="75"/>
      <c r="G49" s="76"/>
      <c r="H49" s="75"/>
      <c r="I49" s="75"/>
      <c r="J49" s="76"/>
      <c r="K49" s="75"/>
      <c r="L49" s="75"/>
      <c r="M49" s="76"/>
    </row>
    <row r="50" spans="1:13">
      <c r="A50" s="4"/>
      <c r="B50" s="75"/>
      <c r="C50" s="75"/>
      <c r="D50" s="76"/>
      <c r="E50" s="75"/>
      <c r="F50" s="75"/>
      <c r="G50" s="76"/>
      <c r="H50" s="75"/>
      <c r="I50" s="75"/>
      <c r="J50" s="76"/>
      <c r="K50" s="75"/>
      <c r="L50" s="75"/>
      <c r="M50" s="76"/>
    </row>
    <row r="51" spans="1:13">
      <c r="A51" s="4"/>
      <c r="B51" s="75"/>
      <c r="C51" s="75"/>
      <c r="D51" s="76"/>
      <c r="E51" s="75"/>
      <c r="F51" s="75"/>
      <c r="G51" s="76"/>
      <c r="H51" s="75"/>
      <c r="I51" s="75"/>
      <c r="J51" s="76"/>
      <c r="K51" s="75"/>
      <c r="L51" s="75"/>
      <c r="M51" s="76"/>
    </row>
    <row r="52" spans="1:13">
      <c r="A52" s="76"/>
      <c r="B52" s="76"/>
      <c r="C52" s="76"/>
      <c r="D52" s="76"/>
      <c r="E52" s="76"/>
      <c r="F52" s="76"/>
      <c r="G52" s="76"/>
      <c r="H52" s="76"/>
      <c r="I52" s="76"/>
      <c r="J52" s="76"/>
      <c r="K52" s="76"/>
      <c r="L52" s="76"/>
      <c r="M52" s="76"/>
    </row>
    <row r="53" spans="1:13">
      <c r="A53" s="76"/>
      <c r="B53" s="76"/>
      <c r="C53" s="76"/>
      <c r="D53" s="76"/>
      <c r="E53" s="76"/>
      <c r="F53" s="76"/>
      <c r="G53" s="76"/>
      <c r="H53" s="76"/>
      <c r="I53" s="76"/>
      <c r="J53" s="76"/>
      <c r="K53" s="76"/>
      <c r="L53" s="76"/>
      <c r="M53" s="76"/>
    </row>
    <row r="54" spans="1:13">
      <c r="A54" s="76"/>
      <c r="B54" s="76"/>
      <c r="C54" s="76"/>
      <c r="D54" s="76"/>
      <c r="E54" s="76"/>
      <c r="F54" s="76"/>
      <c r="G54" s="76"/>
      <c r="H54" s="76"/>
      <c r="I54" s="76"/>
      <c r="J54" s="76"/>
      <c r="K54" s="76"/>
      <c r="L54" s="76"/>
      <c r="M54" s="76"/>
    </row>
    <row r="55" spans="1:13">
      <c r="A55" s="76"/>
      <c r="B55" s="76"/>
      <c r="C55" s="76"/>
      <c r="D55" s="76"/>
      <c r="E55" s="76"/>
      <c r="F55" s="76"/>
      <c r="G55" s="76"/>
      <c r="H55" s="76"/>
      <c r="I55" s="76"/>
      <c r="J55" s="76"/>
      <c r="K55" s="76"/>
      <c r="L55" s="76"/>
      <c r="M55" s="76"/>
    </row>
    <row r="56" spans="1:13">
      <c r="A56" s="76"/>
      <c r="B56" s="76"/>
      <c r="C56" s="76"/>
      <c r="D56" s="76"/>
      <c r="E56" s="76"/>
      <c r="F56" s="76"/>
      <c r="G56" s="76"/>
      <c r="H56" s="76"/>
      <c r="I56" s="76"/>
      <c r="J56" s="76"/>
      <c r="K56" s="76"/>
      <c r="L56" s="76"/>
      <c r="M56" s="76"/>
    </row>
    <row r="57" spans="1:13">
      <c r="A57" s="76"/>
      <c r="B57" s="76"/>
      <c r="C57" s="76"/>
      <c r="D57" s="76"/>
      <c r="E57" s="76"/>
      <c r="F57" s="76"/>
      <c r="G57" s="76"/>
      <c r="H57" s="76"/>
      <c r="I57" s="76"/>
      <c r="J57" s="76"/>
      <c r="K57" s="76"/>
      <c r="L57" s="76"/>
      <c r="M57" s="76"/>
    </row>
    <row r="58" spans="1:13">
      <c r="A58" s="76"/>
      <c r="B58" s="76"/>
      <c r="C58" s="76"/>
      <c r="D58" s="76"/>
      <c r="E58" s="76"/>
      <c r="F58" s="76"/>
      <c r="G58" s="76"/>
      <c r="H58" s="76"/>
      <c r="I58" s="76"/>
      <c r="J58" s="76"/>
      <c r="K58" s="76"/>
      <c r="L58" s="76"/>
      <c r="M58" s="76"/>
    </row>
    <row r="59" spans="1:13">
      <c r="A59" s="76"/>
      <c r="B59" s="76"/>
      <c r="C59" s="76"/>
      <c r="D59" s="76"/>
      <c r="E59" s="76"/>
      <c r="F59" s="76"/>
      <c r="G59" s="76"/>
      <c r="H59" s="76"/>
      <c r="I59" s="76"/>
      <c r="J59" s="76"/>
      <c r="K59" s="76"/>
      <c r="L59" s="76"/>
      <c r="M59" s="76"/>
    </row>
    <row r="60" spans="1:13" s="61" customFormat="1">
      <c r="A60" s="76"/>
      <c r="B60" s="76"/>
      <c r="C60" s="76"/>
      <c r="D60" s="76"/>
      <c r="E60" s="76"/>
      <c r="F60" s="76"/>
      <c r="G60" s="76"/>
      <c r="H60" s="76"/>
      <c r="I60" s="76"/>
      <c r="J60" s="76"/>
      <c r="K60" s="76"/>
      <c r="L60" s="76"/>
      <c r="M60" s="76"/>
    </row>
    <row r="61" spans="1:13" s="77" customFormat="1" ht="14">
      <c r="A61" s="76"/>
      <c r="B61" s="76"/>
      <c r="C61" s="76"/>
      <c r="D61" s="76"/>
      <c r="E61" s="76"/>
      <c r="F61" s="76"/>
      <c r="G61" s="76"/>
      <c r="H61" s="76"/>
      <c r="I61" s="76"/>
      <c r="J61" s="76"/>
      <c r="K61" s="76"/>
      <c r="L61" s="76"/>
      <c r="M61" s="76"/>
    </row>
    <row r="62" spans="1:13" s="61" customFormat="1">
      <c r="A62" s="76"/>
      <c r="B62" s="76"/>
      <c r="C62" s="76"/>
      <c r="D62" s="76"/>
      <c r="E62" s="76"/>
      <c r="F62" s="76"/>
      <c r="G62" s="76"/>
      <c r="H62" s="76"/>
      <c r="I62" s="76"/>
      <c r="J62" s="76"/>
      <c r="K62" s="76"/>
      <c r="L62" s="76"/>
      <c r="M62" s="76"/>
    </row>
    <row r="63" spans="1:13">
      <c r="A63" s="76"/>
      <c r="B63" s="76"/>
      <c r="C63" s="76"/>
      <c r="D63" s="76"/>
      <c r="E63" s="76"/>
      <c r="F63" s="76"/>
      <c r="G63" s="76"/>
      <c r="H63" s="76"/>
      <c r="I63" s="76"/>
      <c r="J63" s="76"/>
      <c r="K63" s="76"/>
      <c r="L63" s="76"/>
      <c r="M63" s="76"/>
    </row>
    <row r="64" spans="1:13">
      <c r="A64" s="76"/>
      <c r="B64" s="76"/>
      <c r="C64" s="76"/>
      <c r="D64" s="76"/>
      <c r="E64" s="76"/>
      <c r="F64" s="76"/>
      <c r="G64" s="76"/>
      <c r="H64" s="76"/>
      <c r="I64" s="76"/>
      <c r="J64" s="76"/>
      <c r="K64" s="76"/>
      <c r="L64" s="76"/>
      <c r="M64" s="76"/>
    </row>
    <row r="65" spans="1:13">
      <c r="A65" s="76"/>
      <c r="B65" s="76"/>
      <c r="C65" s="76"/>
      <c r="D65" s="76"/>
      <c r="E65" s="76"/>
      <c r="F65" s="76"/>
      <c r="G65" s="76"/>
      <c r="H65" s="76"/>
      <c r="I65" s="76"/>
      <c r="J65" s="76"/>
      <c r="K65" s="76"/>
      <c r="L65" s="76"/>
      <c r="M65" s="76"/>
    </row>
    <row r="66" spans="1:13">
      <c r="A66" s="76"/>
      <c r="B66" s="76"/>
      <c r="C66" s="76"/>
      <c r="D66" s="76"/>
      <c r="E66" s="76"/>
      <c r="F66" s="76"/>
      <c r="G66" s="76"/>
      <c r="H66" s="76"/>
      <c r="I66" s="76"/>
      <c r="J66" s="76"/>
      <c r="K66" s="76"/>
      <c r="L66" s="76"/>
      <c r="M66" s="76"/>
    </row>
    <row r="67" spans="1:13">
      <c r="A67" s="76"/>
      <c r="B67" s="76"/>
      <c r="C67" s="76"/>
      <c r="D67" s="76"/>
      <c r="E67" s="76"/>
      <c r="F67" s="76"/>
      <c r="G67" s="76"/>
      <c r="H67" s="76"/>
      <c r="I67" s="76"/>
      <c r="J67" s="76"/>
      <c r="K67" s="76"/>
      <c r="L67" s="76"/>
      <c r="M67" s="76"/>
    </row>
    <row r="68" spans="1:13">
      <c r="A68" s="76"/>
      <c r="B68" s="76"/>
      <c r="C68" s="76"/>
      <c r="D68" s="76"/>
      <c r="E68" s="76"/>
      <c r="F68" s="76"/>
      <c r="G68" s="76"/>
      <c r="H68" s="76"/>
      <c r="I68" s="76"/>
      <c r="J68" s="76"/>
      <c r="K68" s="76"/>
      <c r="L68" s="76"/>
      <c r="M68" s="76"/>
    </row>
    <row r="69" spans="1:13">
      <c r="A69" s="76"/>
      <c r="B69" s="76"/>
      <c r="C69" s="76"/>
      <c r="D69" s="76"/>
      <c r="E69" s="76"/>
      <c r="F69" s="76"/>
      <c r="G69" s="76"/>
      <c r="H69" s="76"/>
      <c r="I69" s="76"/>
      <c r="J69" s="76"/>
      <c r="K69" s="76"/>
      <c r="L69" s="76"/>
      <c r="M69" s="76"/>
    </row>
    <row r="70" spans="1:13">
      <c r="A70" s="76"/>
      <c r="B70" s="76"/>
      <c r="C70" s="76"/>
      <c r="D70" s="76"/>
      <c r="E70" s="76"/>
      <c r="F70" s="76"/>
      <c r="G70" s="76"/>
      <c r="H70" s="76"/>
      <c r="I70" s="76"/>
      <c r="J70" s="76"/>
      <c r="K70" s="76"/>
      <c r="L70" s="76"/>
      <c r="M70" s="76"/>
    </row>
    <row r="71" spans="1:13">
      <c r="A71" s="76"/>
      <c r="B71" s="76"/>
      <c r="C71" s="76"/>
      <c r="D71" s="76"/>
      <c r="E71" s="76"/>
      <c r="F71" s="76"/>
      <c r="G71" s="76"/>
      <c r="H71" s="76"/>
      <c r="I71" s="76"/>
      <c r="J71" s="76"/>
      <c r="K71" s="76"/>
      <c r="L71" s="76"/>
      <c r="M71" s="76"/>
    </row>
    <row r="72" spans="1:13">
      <c r="A72" s="76"/>
      <c r="B72" s="76"/>
      <c r="C72" s="76"/>
      <c r="D72" s="76"/>
      <c r="E72" s="76"/>
      <c r="F72" s="76"/>
      <c r="G72" s="76"/>
      <c r="H72" s="76"/>
      <c r="I72" s="76"/>
      <c r="J72" s="76"/>
      <c r="K72" s="76"/>
      <c r="L72" s="76"/>
      <c r="M72" s="76"/>
    </row>
    <row r="73" spans="1:13">
      <c r="A73" s="76"/>
      <c r="B73" s="76"/>
      <c r="C73" s="76"/>
      <c r="D73" s="76"/>
      <c r="E73" s="76"/>
      <c r="F73" s="76"/>
      <c r="G73" s="76"/>
      <c r="H73" s="76"/>
      <c r="I73" s="76"/>
      <c r="J73" s="76"/>
      <c r="K73" s="76"/>
      <c r="L73" s="76"/>
      <c r="M73" s="76"/>
    </row>
    <row r="74" spans="1:13">
      <c r="A74" s="76"/>
      <c r="B74" s="76"/>
      <c r="C74" s="76"/>
      <c r="D74" s="76"/>
      <c r="E74" s="76"/>
      <c r="F74" s="76"/>
      <c r="G74" s="76"/>
      <c r="H74" s="76"/>
      <c r="I74" s="76"/>
      <c r="J74" s="76"/>
      <c r="K74" s="76"/>
      <c r="L74" s="76"/>
      <c r="M74" s="76"/>
    </row>
    <row r="75" spans="1:13">
      <c r="A75" s="76"/>
      <c r="B75" s="76"/>
      <c r="C75" s="76"/>
      <c r="D75" s="76"/>
      <c r="E75" s="76"/>
      <c r="F75" s="76"/>
      <c r="G75" s="76"/>
      <c r="H75" s="76"/>
      <c r="I75" s="76"/>
      <c r="J75" s="76"/>
      <c r="K75" s="76"/>
      <c r="L75" s="76"/>
      <c r="M75" s="76"/>
    </row>
    <row r="76" spans="1:13">
      <c r="A76" s="76"/>
      <c r="B76" s="76"/>
      <c r="C76" s="76"/>
      <c r="D76" s="76"/>
      <c r="E76" s="76"/>
      <c r="F76" s="76"/>
      <c r="G76" s="76"/>
      <c r="H76" s="76"/>
      <c r="I76" s="76"/>
      <c r="J76" s="76"/>
      <c r="K76" s="76"/>
      <c r="L76" s="76"/>
      <c r="M76" s="76"/>
    </row>
    <row r="77" spans="1:13">
      <c r="A77" s="76"/>
      <c r="B77" s="76"/>
      <c r="C77" s="76"/>
      <c r="D77" s="76"/>
      <c r="E77" s="76"/>
      <c r="F77" s="76"/>
      <c r="G77" s="76"/>
      <c r="H77" s="76"/>
      <c r="I77" s="76"/>
      <c r="J77" s="76"/>
      <c r="K77" s="76"/>
      <c r="L77" s="76"/>
      <c r="M77" s="76"/>
    </row>
    <row r="78" spans="1:13">
      <c r="A78" s="76"/>
      <c r="B78" s="76"/>
      <c r="C78" s="76"/>
      <c r="D78" s="76"/>
      <c r="E78" s="76"/>
      <c r="F78" s="76"/>
      <c r="G78" s="76"/>
      <c r="H78" s="76"/>
      <c r="I78" s="76"/>
      <c r="J78" s="76"/>
      <c r="K78" s="76"/>
      <c r="L78" s="76"/>
      <c r="M78" s="76"/>
    </row>
    <row r="79" spans="1:13">
      <c r="A79" s="76"/>
      <c r="B79" s="76"/>
      <c r="C79" s="76"/>
      <c r="D79" s="76"/>
      <c r="E79" s="76"/>
      <c r="F79" s="76"/>
      <c r="G79" s="76"/>
      <c r="H79" s="76"/>
      <c r="I79" s="76"/>
      <c r="J79" s="76"/>
      <c r="K79" s="76"/>
      <c r="L79" s="76"/>
      <c r="M79" s="76"/>
    </row>
    <row r="80" spans="1:13">
      <c r="A80" s="76"/>
      <c r="B80" s="76"/>
      <c r="C80" s="76"/>
      <c r="D80" s="76"/>
      <c r="E80" s="76"/>
      <c r="F80" s="76"/>
      <c r="G80" s="76"/>
      <c r="H80" s="76"/>
      <c r="I80" s="76"/>
      <c r="J80" s="76"/>
      <c r="K80" s="76"/>
      <c r="L80" s="76"/>
      <c r="M80" s="76"/>
    </row>
    <row r="81" spans="1:13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</row>
    <row r="82" spans="1:13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</row>
    <row r="83" spans="1:13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</row>
    <row r="84" spans="1:13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</row>
    <row r="85" spans="1:13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</row>
    <row r="86" spans="1:13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</row>
    <row r="87" spans="1:13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</row>
    <row r="88" spans="1:13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</row>
    <row r="89" spans="1:13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</row>
    <row r="90" spans="1:13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</row>
    <row r="91" spans="1:13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</row>
    <row r="92" spans="1:13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</row>
    <row r="93" spans="1:13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</row>
    <row r="94" spans="1:13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</row>
    <row r="95" spans="1:13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</row>
    <row r="96" spans="1:13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</row>
    <row r="97" spans="1:13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</row>
    <row r="98" spans="1:13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</row>
    <row r="99" spans="1:13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</row>
    <row r="100" spans="1:13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</row>
    <row r="101" spans="1:13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</row>
    <row r="102" spans="1:13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</row>
    <row r="103" spans="1:13">
      <c r="A103" s="76"/>
      <c r="B103" s="76"/>
      <c r="C103" s="76"/>
      <c r="D103" s="76"/>
      <c r="E103" s="76"/>
      <c r="F103" s="76"/>
      <c r="G103" s="76"/>
      <c r="H103" s="76"/>
      <c r="I103" s="76"/>
      <c r="J103" s="76"/>
      <c r="K103" s="76"/>
      <c r="L103" s="76"/>
      <c r="M103" s="76"/>
    </row>
    <row r="104" spans="1:13">
      <c r="A104" s="76"/>
      <c r="B104" s="76"/>
      <c r="C104" s="76"/>
      <c r="D104" s="76"/>
      <c r="E104" s="76"/>
      <c r="F104" s="76"/>
      <c r="G104" s="76"/>
      <c r="H104" s="76"/>
      <c r="I104" s="76"/>
      <c r="J104" s="76"/>
      <c r="K104" s="76"/>
      <c r="L104" s="76"/>
      <c r="M104" s="76"/>
    </row>
    <row r="105" spans="1:13">
      <c r="A105" s="76"/>
      <c r="B105" s="76"/>
      <c r="C105" s="76"/>
      <c r="D105" s="76"/>
      <c r="E105" s="76"/>
      <c r="F105" s="76"/>
      <c r="G105" s="76"/>
      <c r="H105" s="76"/>
      <c r="I105" s="76"/>
      <c r="J105" s="76"/>
      <c r="K105" s="76"/>
      <c r="L105" s="76"/>
      <c r="M105" s="76"/>
    </row>
  </sheetData>
  <sheetProtection algorithmName="SHA-512" hashValue="MZzra3HjqoyRDxxXstKFK0x/vBo/OZ9dlGDCXurv/U+alsBtgNLiuA1Vcd7BcBBFD12RSzbIjgzgM/+IpOp6Ng==" saltValue="FR71994ixRYXQ/ZCdpRZLQ==" spinCount="100000" sheet="1" objects="1" scenarios="1"/>
  <mergeCells count="16">
    <mergeCell ref="A29:M29"/>
    <mergeCell ref="B30:D30"/>
    <mergeCell ref="E30:G30"/>
    <mergeCell ref="H30:J30"/>
    <mergeCell ref="K30:M30"/>
    <mergeCell ref="B31:D31"/>
    <mergeCell ref="E31:G31"/>
    <mergeCell ref="H31:J31"/>
    <mergeCell ref="K31:M31"/>
    <mergeCell ref="A4:M4"/>
    <mergeCell ref="A5:M5"/>
    <mergeCell ref="A7:A8"/>
    <mergeCell ref="B7:D7"/>
    <mergeCell ref="E7:G7"/>
    <mergeCell ref="H7:J7"/>
    <mergeCell ref="K7:M7"/>
  </mergeCells>
  <printOptions horizontalCentered="1" verticalCentered="1"/>
  <pageMargins left="0.7" right="0.7" top="0.75" bottom="0.75" header="0.3" footer="0.3"/>
  <pageSetup paperSize="9" scale="4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7. Peak Demand</vt:lpstr>
      <vt:lpstr>'7. Peak Demand'!Print_Area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2021-04-30T11:54:21Z</dcterms:created>
  <dcterms:modified xsi:type="dcterms:W3CDTF">2021-04-30T12:02:28Z</dcterms:modified>
</cp:coreProperties>
</file>