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F:\Back-up Laptop\5. CSP Conduct\"/>
    </mc:Choice>
  </mc:AlternateContent>
  <xr:revisionPtr revIDLastSave="0" documentId="10_ncr:100000_{30A9BABC-8770-4F61-AA49-9B728382D4D7}" xr6:coauthVersionLast="31" xr6:coauthVersionMax="31" xr10:uidLastSave="{00000000-0000-0000-0000-000000000000}"/>
  <bookViews>
    <workbookView xWindow="0" yWindow="0" windowWidth="20490" windowHeight="6645" xr2:uid="{ECD2C245-5826-4469-AB11-6523C931A2FD}"/>
  </bookViews>
  <sheets>
    <sheet name="Note" sheetId="1" r:id="rId1"/>
    <sheet name="TableofContents" sheetId="2" r:id="rId2"/>
    <sheet name="Introduction" sheetId="3" r:id="rId3"/>
    <sheet name="Energy Sales and Purchase" sheetId="5" r:id="rId4"/>
    <sheet name="Demand" sheetId="6" r:id="rId5"/>
    <sheet name="LP and LC" sheetId="7" r:id="rId6"/>
    <sheet name="Existing PowerSupplyContracts" sheetId="8" r:id="rId7"/>
    <sheet name="DIS" sheetId="10" r:id="rId8"/>
    <sheet name="SCHEDULE OF CSP" sheetId="12" r:id="rId9"/>
    <sheet name="ANNEX MONTHLY DATA" sheetId="14" r:id="rId10"/>
  </sheets>
  <externalReferences>
    <externalReference r:id="rId11"/>
    <externalReference r:id="rId12"/>
  </externalReferences>
  <definedNames>
    <definedName name="PPType" localSheetId="8">[1]Choice!$S$2:$S$4</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8" l="1"/>
  <c r="F10" i="8"/>
  <c r="G10" i="8"/>
  <c r="H10" i="8"/>
  <c r="I10" i="8"/>
  <c r="J10" i="8"/>
  <c r="K10" i="8"/>
  <c r="L10" i="8"/>
  <c r="M10" i="8"/>
  <c r="N10" i="8"/>
  <c r="D10" i="8"/>
  <c r="E6" i="8"/>
  <c r="F6" i="8"/>
  <c r="G6" i="8"/>
  <c r="H6" i="8"/>
  <c r="I6" i="8"/>
  <c r="J6" i="8"/>
  <c r="K6" i="8"/>
  <c r="L6" i="8"/>
  <c r="M6" i="8"/>
  <c r="N6" i="8"/>
  <c r="D6" i="8"/>
  <c r="F5" i="8"/>
  <c r="G5" i="8"/>
  <c r="H5" i="8"/>
  <c r="I5" i="8"/>
  <c r="J5" i="8"/>
  <c r="K5" i="8"/>
  <c r="L5" i="8"/>
  <c r="M5" i="8"/>
  <c r="N5" i="8"/>
  <c r="E5" i="8"/>
  <c r="D5" i="8"/>
  <c r="N4" i="8"/>
  <c r="M4" i="8"/>
  <c r="L4" i="8"/>
  <c r="K4" i="8"/>
  <c r="J4" i="8"/>
  <c r="I4" i="8"/>
  <c r="H4" i="8"/>
  <c r="G4" i="8"/>
  <c r="F4" i="8"/>
  <c r="E4" i="8"/>
  <c r="D4" i="8"/>
  <c r="K4" i="6"/>
  <c r="J4" i="6"/>
  <c r="I4" i="6"/>
  <c r="H4" i="6"/>
  <c r="G4" i="6"/>
  <c r="F4" i="6"/>
  <c r="E4" i="6"/>
  <c r="D4" i="6"/>
  <c r="C4" i="6"/>
  <c r="B4" i="6"/>
  <c r="K11" i="5"/>
  <c r="J11" i="5"/>
  <c r="I11" i="5"/>
  <c r="H11" i="5"/>
  <c r="G11" i="5"/>
  <c r="F11" i="5"/>
  <c r="E11" i="5"/>
  <c r="D11" i="5"/>
  <c r="C11" i="5"/>
  <c r="B11" i="5"/>
  <c r="K5" i="5"/>
  <c r="J5" i="5"/>
  <c r="I5" i="5"/>
  <c r="H5" i="5"/>
  <c r="G5" i="5"/>
  <c r="F5" i="5"/>
  <c r="E5" i="5"/>
  <c r="D5" i="5"/>
  <c r="C5" i="5"/>
  <c r="B5" i="5"/>
  <c r="L26" i="3"/>
  <c r="K26" i="3"/>
  <c r="J26" i="3"/>
  <c r="I26" i="3"/>
  <c r="H26" i="3"/>
  <c r="G26" i="3"/>
  <c r="F26" i="3"/>
  <c r="E26" i="3"/>
  <c r="D26" i="3"/>
  <c r="C26" i="3"/>
  <c r="B26" i="3"/>
  <c r="K14" i="8" l="1"/>
  <c r="G14" i="8"/>
  <c r="D14" i="8"/>
  <c r="H14" i="8"/>
  <c r="N14" i="8"/>
  <c r="J14" i="8"/>
  <c r="F14" i="8"/>
  <c r="M14" i="8"/>
  <c r="I14" i="8"/>
  <c r="E14" i="8"/>
  <c r="L14" i="8"/>
</calcChain>
</file>

<file path=xl/sharedStrings.xml><?xml version="1.0" encoding="utf-8"?>
<sst xmlns="http://schemas.openxmlformats.org/spreadsheetml/2006/main" count="244" uniqueCount="111">
  <si>
    <t>The PSPP refers to the DUs’ plan for the acquisition of a variety of demand-side and supply-side resources to cost-effectively meet the electricity needs of its customers. The PSPP is an integral part of the Distribution Utilities’ Distribution Development Plan (DDP) and must be submitted to the Department of Energy with supported Board Resolution and/or notarized Secretary’s Certificate.</t>
  </si>
  <si>
    <t>All Distribution Utilities’ shall follow and submit the attached report to the Department of Energy for posting on the DOE CSP Portal. For ECs such reports shall be submitted to DOE and NEA. The NEA shall review the submitted report within ten (10) working days upon receipt prior to its submission to DOE for posting at the DOE CSP Portal.</t>
  </si>
  <si>
    <t>In compliance with the Department of Energy’s (DOE) Department Circular No. DC 2018-02-0003, “Adopting and Prescribing the Policy for the Competitive Selection Process in the Procurement by the Distribution Utilities of Power Supply Agreement for the Captive Market” or the Competitive Selection process (CSP) Policy, the Power Supply Procurement Plan (PSPP) Report is hereby created, pursuant to the Section 4 of the said Circular.</t>
  </si>
  <si>
    <t>NAME OF DU</t>
  </si>
  <si>
    <t>POWER SUPPLY PROCUREMENT PLAN</t>
  </si>
  <si>
    <t xml:space="preserve">The Third-Party Bids and Awards Committee (TPBAC), Joint TPBAC or Third Party Auctioneer (TPA) shall submit to the DOE and in the case of Electric Cooperatives (ECs), through the National Electrification Administration (NEA) the following:
a. Power Supply Procurement Plan;
b. Distribution Impact Study/ Load Flow Analysis conducted that served as the basis of the Terms of Reference; and
c. Due diligence report of the existing generation plant
</t>
  </si>
  <si>
    <t>TABLE OF CONTENTS</t>
  </si>
  <si>
    <t>INTRODUCTION</t>
  </si>
  <si>
    <t xml:space="preserve">Brief description of DUs Franchise </t>
  </si>
  <si>
    <t xml:space="preserve">including among others the DUs </t>
  </si>
  <si>
    <t>status of operation and performance,</t>
  </si>
  <si>
    <t xml:space="preserve">customer count and household </t>
  </si>
  <si>
    <t>energization level</t>
  </si>
  <si>
    <t>Number of Customer Connections in Franchise</t>
  </si>
  <si>
    <t>ACTUAL</t>
  </si>
  <si>
    <t>FORECAST</t>
  </si>
  <si>
    <t>Residential</t>
  </si>
  <si>
    <t>Commercial</t>
  </si>
  <si>
    <t>Industrial</t>
  </si>
  <si>
    <t>Others</t>
  </si>
  <si>
    <t>Contestable Customers served by RES</t>
  </si>
  <si>
    <t>Total (Captive Customers)</t>
  </si>
  <si>
    <t>DUs Franchise Map</t>
  </si>
  <si>
    <t>Brief highlight on the increase of demand (eg. Entry of big loads etc.)</t>
  </si>
  <si>
    <t>ENERGY SALES AND PURCHASE</t>
  </si>
  <si>
    <t>HISTORICAL</t>
  </si>
  <si>
    <t>Energy Sales (MWh)</t>
  </si>
  <si>
    <t>Energy Purchase (MWh)</t>
  </si>
  <si>
    <t>System Loss (MWh)</t>
  </si>
  <si>
    <t>DISTRIBUTION UTILITIES PROFILE</t>
  </si>
  <si>
    <t>Brief highlight/report</t>
  </si>
  <si>
    <t>DEMAND</t>
  </si>
  <si>
    <t>Coincident Peak Demand (MW)</t>
  </si>
  <si>
    <t>Off Peak Demand (MW)</t>
  </si>
  <si>
    <t>Demand</t>
  </si>
  <si>
    <t>Brief highlight of historical demand and forecasting methodology and result</t>
  </si>
  <si>
    <t>LOAD PROFILE AND LOAD DURATION CURVE</t>
  </si>
  <si>
    <t>Brief highlight:
Base on the load curve identify the base-load, mid-merit and peaking. As such the data can be used for the strategy in contracting the DUs demand requirement.</t>
  </si>
  <si>
    <t>Supply Contracted</t>
  </si>
  <si>
    <t>Plant Owner/ Operator</t>
  </si>
  <si>
    <t>Capacity Factor</t>
  </si>
  <si>
    <t>PSA Effectivity (MM/YR)</t>
  </si>
  <si>
    <t>PSA Expiration (MM/YR)</t>
  </si>
  <si>
    <t>Contracted Capacity, MW</t>
  </si>
  <si>
    <t>Contracted Energy, MWH</t>
  </si>
  <si>
    <t>Base / Mid-merit / Peaking</t>
  </si>
  <si>
    <t>Embedded/
Grid Connected</t>
  </si>
  <si>
    <t>Utility-owned/
NPC/ IPP/
NPC-IPP</t>
  </si>
  <si>
    <t>Status</t>
  </si>
  <si>
    <t>Fuel Type</t>
  </si>
  <si>
    <t>Installed Capacity (MW)</t>
  </si>
  <si>
    <t>Net Dependable Capacity (MW)</t>
  </si>
  <si>
    <t>Generation Plant Name 1</t>
  </si>
  <si>
    <t>Generation Plant Name 2</t>
  </si>
  <si>
    <t>Generation Plant Name 3</t>
  </si>
  <si>
    <t>GenCo 1</t>
  </si>
  <si>
    <t>GenCo 2</t>
  </si>
  <si>
    <t>GenCo 3</t>
  </si>
  <si>
    <t>GenCo 4</t>
  </si>
  <si>
    <t>GenCo 5</t>
  </si>
  <si>
    <t>List of Existing Contracts and Details</t>
  </si>
  <si>
    <t>Supply Demand</t>
  </si>
  <si>
    <t>Peak Demand, MW</t>
  </si>
  <si>
    <t>Supply Contracted, MW</t>
  </si>
  <si>
    <t>Supply for PSA Approval, MW</t>
  </si>
  <si>
    <t>Uncontracted Demand, MW</t>
  </si>
  <si>
    <t>Note: Data are sample only for graph presentation</t>
  </si>
  <si>
    <t>DISTRIBUTION IMPACT STUDY</t>
  </si>
  <si>
    <t>Brief discussion on the following:
Readiness of substation, distribution lines on the forecasted increase of loads
Impact on the entry of a new power plant which may affects  transmission congestion 
Loading of substations
Compliance with the PDC and PEC</t>
  </si>
  <si>
    <t xml:space="preserve"> MIXSUPPLY VS DEMAND AND THE OPTIMAL SUPPLY</t>
  </si>
  <si>
    <r>
      <t xml:space="preserve">Discuss the following:
Performance of the existing Contracted Generation Companies.
For off-grid DUs specify the approved SAGR
Further, discuss the </t>
    </r>
    <r>
      <rPr>
        <b/>
        <sz val="11"/>
        <color theme="1"/>
        <rFont val="Calibri"/>
        <family val="2"/>
        <scheme val="minor"/>
      </rPr>
      <t>optimal supply mix</t>
    </r>
    <r>
      <rPr>
        <sz val="11"/>
        <color theme="1"/>
        <rFont val="Calibri"/>
        <family val="2"/>
        <scheme val="minor"/>
      </rPr>
      <t xml:space="preserve"> for the DU given the load curve, performance of the existing contracted generation companies and other factors as found significant</t>
    </r>
  </si>
  <si>
    <t>SCHEDULE OF CSP</t>
  </si>
  <si>
    <t>Base / mid-merit / peaking</t>
  </si>
  <si>
    <t>For CSP</t>
  </si>
  <si>
    <t>Proposed contract period (MM/YYYY)</t>
  </si>
  <si>
    <t>Proposed schedule (MM/YYYY)</t>
  </si>
  <si>
    <t>Demand (MW)</t>
  </si>
  <si>
    <t>Energy (MWh)</t>
  </si>
  <si>
    <t>Start Month and Year</t>
  </si>
  <si>
    <t>End Month and Year</t>
  </si>
  <si>
    <t>Publication of Invitation to Bid</t>
  </si>
  <si>
    <t>Pre-bid Conference</t>
  </si>
  <si>
    <t>Submission and Opening of Bids</t>
  </si>
  <si>
    <t>Bid Evaluation</t>
  </si>
  <si>
    <t>Awarding</t>
  </si>
  <si>
    <t>PSA Signing</t>
  </si>
  <si>
    <t>Joint Application to ERC</t>
  </si>
  <si>
    <t>Year</t>
  </si>
  <si>
    <t>Forecast</t>
  </si>
  <si>
    <t>Contracted and For PSA Approval  Demand and Energy</t>
  </si>
  <si>
    <t>Uncontracted Demand and Energy</t>
  </si>
  <si>
    <t>Committed for CSP</t>
  </si>
  <si>
    <t>Energy Requirement (MWh)</t>
  </si>
  <si>
    <t>Uncontracted Demand (MW)</t>
  </si>
  <si>
    <t>Uncontracted Energy (MWh)</t>
  </si>
  <si>
    <t>Jan</t>
  </si>
  <si>
    <t>Feb</t>
  </si>
  <si>
    <t>Mar</t>
  </si>
  <si>
    <t>Apr</t>
  </si>
  <si>
    <t>May</t>
  </si>
  <si>
    <t>Jun</t>
  </si>
  <si>
    <t>Jul</t>
  </si>
  <si>
    <t>Aug</t>
  </si>
  <si>
    <t>Sep</t>
  </si>
  <si>
    <t>Oct</t>
  </si>
  <si>
    <t>Nov</t>
  </si>
  <si>
    <t>Dec</t>
  </si>
  <si>
    <t>10 Year Monthly Data</t>
  </si>
  <si>
    <t>DU's Franchise MAP</t>
  </si>
  <si>
    <t>For inquiries, you may send it at doe.csp@gmail.com or you may contact us  through telephone numbers (02) 840-2173 and (02) 479-2900 local 202.</t>
  </si>
  <si>
    <t xml:space="preserve">The content of the PSSP shall be consistent with the DDP. The tables and graph format to be use on the PSPP report is provided on the following sheets. Further, the PSPP shall contain the following sections:
I. Table of Contents
II. Introduction 
III. Energy and Demand Forecast (10 year historical and forecast)
IV. Energy Sales and Purchase
V. Daily Load Profile and Load Duration Curve
VI. Existing Contracts &amp; Existing GenCos due diligence report
VII. Currently approved SAGR for Off-Grid ECs to be passed-on to consumers;
VIII. DU’s Current Supply and Demand
IX. Distribution Impact Study
X. Schedule of Power Supply Procurement
XI. Timeline of the CSP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</si>
</sst>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mm/yyyy"/>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18"/>
      <color theme="1"/>
      <name val="Calibri"/>
      <family val="2"/>
      <scheme val="minor"/>
    </font>
    <font>
      <b/>
      <sz val="12"/>
      <name val="Calibri"/>
      <family val="2"/>
      <scheme val="minor"/>
    </font>
    <font>
      <b/>
      <sz val="11"/>
      <name val="Calibri"/>
      <family val="2"/>
      <scheme val="minor"/>
    </font>
    <font>
      <sz val="12"/>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6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0" fillId="0" borderId="0" xfId="0" applyBorder="1" applyAlignment="1">
      <alignment vertical="center"/>
    </xf>
    <xf numFmtId="0" fontId="3" fillId="2" borderId="10" xfId="0" applyFont="1" applyFill="1" applyBorder="1" applyAlignment="1">
      <alignment horizontal="center" vertical="center"/>
    </xf>
    <xf numFmtId="0" fontId="6" fillId="2" borderId="13" xfId="0" applyFont="1" applyFill="1" applyBorder="1" applyAlignment="1">
      <alignment horizontal="center"/>
    </xf>
    <xf numFmtId="0" fontId="6" fillId="2" borderId="14" xfId="0" applyFont="1" applyFill="1" applyBorder="1" applyAlignment="1">
      <alignment horizontal="center"/>
    </xf>
    <xf numFmtId="0" fontId="0" fillId="0" borderId="12" xfId="0" applyBorder="1" applyAlignment="1"/>
    <xf numFmtId="0" fontId="0" fillId="0" borderId="13" xfId="0" applyBorder="1" applyAlignment="1"/>
    <xf numFmtId="0" fontId="0" fillId="0" borderId="14" xfId="0" applyBorder="1" applyAlignment="1"/>
    <xf numFmtId="0" fontId="0" fillId="0" borderId="15" xfId="0" applyFill="1" applyBorder="1" applyAlignment="1"/>
    <xf numFmtId="0" fontId="0" fillId="0" borderId="16" xfId="0" applyBorder="1" applyAlignment="1">
      <alignment horizontal="center"/>
    </xf>
    <xf numFmtId="0" fontId="0" fillId="0" borderId="17" xfId="0" applyBorder="1" applyAlignment="1">
      <alignment horizontal="center"/>
    </xf>
    <xf numFmtId="0" fontId="0" fillId="0" borderId="0" xfId="0" applyBorder="1" applyAlignment="1">
      <alignment horizontal="center" vertical="top" wrapText="1"/>
    </xf>
    <xf numFmtId="0" fontId="6" fillId="2" borderId="12" xfId="0" applyFont="1" applyFill="1" applyBorder="1" applyAlignment="1">
      <alignment horizontal="center"/>
    </xf>
    <xf numFmtId="0" fontId="0" fillId="0" borderId="27" xfId="0" applyBorder="1"/>
    <xf numFmtId="0" fontId="0" fillId="0" borderId="12" xfId="0" applyBorder="1"/>
    <xf numFmtId="0" fontId="0" fillId="0" borderId="13" xfId="0" applyBorder="1"/>
    <xf numFmtId="0" fontId="0" fillId="0" borderId="14" xfId="0" applyBorder="1"/>
    <xf numFmtId="0" fontId="0" fillId="0" borderId="28" xfId="0" applyBorder="1"/>
    <xf numFmtId="0" fontId="0" fillId="0" borderId="15" xfId="0" applyBorder="1"/>
    <xf numFmtId="0" fontId="0" fillId="0" borderId="29" xfId="0" applyBorder="1"/>
    <xf numFmtId="0" fontId="0" fillId="0" borderId="30" xfId="0" applyBorder="1"/>
    <xf numFmtId="0" fontId="6" fillId="2" borderId="32" xfId="0" applyFont="1" applyFill="1" applyBorder="1" applyAlignment="1">
      <alignment horizontal="center"/>
    </xf>
    <xf numFmtId="0" fontId="0" fillId="0" borderId="32" xfId="0" applyBorder="1"/>
    <xf numFmtId="0" fontId="0" fillId="0" borderId="13" xfId="0" applyBorder="1" applyAlignment="1">
      <alignment vertical="top" wrapText="1"/>
    </xf>
    <xf numFmtId="0" fontId="3" fillId="2" borderId="13" xfId="0" applyFont="1" applyFill="1" applyBorder="1" applyAlignment="1">
      <alignment horizontal="center" vertical="center" wrapText="1"/>
    </xf>
    <xf numFmtId="0" fontId="0" fillId="0" borderId="13" xfId="0" applyBorder="1" applyAlignment="1">
      <alignment horizontal="right"/>
    </xf>
    <xf numFmtId="0" fontId="0" fillId="0" borderId="13" xfId="0" applyBorder="1" applyAlignment="1">
      <alignment horizontal="left"/>
    </xf>
    <xf numFmtId="0" fontId="0" fillId="0" borderId="0" xfId="0" applyBorder="1" applyAlignment="1">
      <alignment vertical="top"/>
    </xf>
    <xf numFmtId="0" fontId="0" fillId="0" borderId="0" xfId="0" applyBorder="1" applyAlignment="1">
      <alignment vertical="top" wrapText="1"/>
    </xf>
    <xf numFmtId="0" fontId="3" fillId="2" borderId="13" xfId="0" applyFont="1" applyFill="1" applyBorder="1" applyAlignment="1">
      <alignment horizontal="center" vertical="center"/>
    </xf>
    <xf numFmtId="0" fontId="3" fillId="3" borderId="13" xfId="0" applyFont="1" applyFill="1" applyBorder="1"/>
    <xf numFmtId="0" fontId="3" fillId="3" borderId="13" xfId="0" applyFont="1" applyFill="1" applyBorder="1" applyAlignment="1">
      <alignment vertical="center"/>
    </xf>
    <xf numFmtId="0" fontId="3" fillId="0" borderId="0" xfId="0" applyFont="1" applyAlignment="1">
      <alignment vertical="center"/>
    </xf>
    <xf numFmtId="0" fontId="2" fillId="0" borderId="0" xfId="0" applyFont="1" applyFill="1" applyBorder="1" applyAlignment="1">
      <alignment vertical="top"/>
    </xf>
    <xf numFmtId="0" fontId="0" fillId="0" borderId="12" xfId="0" applyBorder="1" applyAlignment="1" applyProtection="1">
      <alignment horizontal="center"/>
      <protection locked="0"/>
    </xf>
    <xf numFmtId="165" fontId="0" fillId="0" borderId="13" xfId="1" applyNumberFormat="1" applyFont="1" applyBorder="1" applyAlignment="1" applyProtection="1">
      <alignment horizontal="center"/>
      <protection locked="0"/>
    </xf>
    <xf numFmtId="166" fontId="0" fillId="0" borderId="13" xfId="0" applyNumberFormat="1" applyBorder="1" applyAlignment="1" applyProtection="1">
      <alignment horizontal="center"/>
      <protection locked="0"/>
    </xf>
    <xf numFmtId="166" fontId="0" fillId="0" borderId="14" xfId="0" applyNumberFormat="1" applyBorder="1" applyAlignment="1" applyProtection="1">
      <alignment horizontal="center"/>
      <protection locked="0"/>
    </xf>
    <xf numFmtId="166" fontId="0" fillId="0" borderId="12" xfId="0" applyNumberFormat="1" applyBorder="1" applyAlignment="1" applyProtection="1">
      <alignment horizontal="center"/>
      <protection locked="0"/>
    </xf>
    <xf numFmtId="0" fontId="0" fillId="0" borderId="13" xfId="0" applyBorder="1" applyProtection="1">
      <protection locked="0"/>
    </xf>
    <xf numFmtId="0" fontId="0" fillId="0" borderId="14" xfId="0" applyBorder="1" applyProtection="1">
      <protection locked="0"/>
    </xf>
    <xf numFmtId="166" fontId="0" fillId="0" borderId="12" xfId="0" applyNumberFormat="1" applyBorder="1" applyProtection="1">
      <protection locked="0"/>
    </xf>
    <xf numFmtId="166" fontId="0" fillId="0" borderId="13" xfId="0" applyNumberFormat="1" applyBorder="1" applyProtection="1">
      <protection locked="0"/>
    </xf>
    <xf numFmtId="0" fontId="0" fillId="0" borderId="15" xfId="0" applyBorder="1" applyAlignment="1" applyProtection="1">
      <alignment horizontal="center"/>
      <protection locked="0"/>
    </xf>
    <xf numFmtId="165" fontId="0" fillId="0" borderId="16" xfId="1" applyNumberFormat="1" applyFont="1" applyBorder="1" applyAlignment="1" applyProtection="1">
      <alignment horizontal="center"/>
      <protection locked="0"/>
    </xf>
    <xf numFmtId="166" fontId="0" fillId="0" borderId="16" xfId="0" applyNumberFormat="1" applyBorder="1" applyAlignment="1" applyProtection="1">
      <alignment horizontal="center"/>
      <protection locked="0"/>
    </xf>
    <xf numFmtId="166" fontId="0" fillId="0" borderId="17" xfId="0" applyNumberFormat="1" applyBorder="1" applyAlignment="1" applyProtection="1">
      <alignment horizontal="center"/>
      <protection locked="0"/>
    </xf>
    <xf numFmtId="166" fontId="0" fillId="0" borderId="15" xfId="0" applyNumberFormat="1" applyBorder="1" applyProtection="1">
      <protection locked="0"/>
    </xf>
    <xf numFmtId="166" fontId="0" fillId="0" borderId="16" xfId="0" applyNumberFormat="1" applyBorder="1" applyProtection="1">
      <protection locked="0"/>
    </xf>
    <xf numFmtId="0" fontId="0" fillId="0" borderId="16" xfId="0" applyBorder="1" applyProtection="1">
      <protection locked="0"/>
    </xf>
    <xf numFmtId="0" fontId="0" fillId="0" borderId="17" xfId="0" applyBorder="1" applyProtection="1">
      <protection locked="0"/>
    </xf>
    <xf numFmtId="0" fontId="0" fillId="5" borderId="0" xfId="0" applyFill="1" applyAlignment="1" applyProtection="1">
      <alignment horizontal="center"/>
      <protection locked="0"/>
    </xf>
    <xf numFmtId="0" fontId="0" fillId="5" borderId="0" xfId="0" applyFill="1" applyProtection="1">
      <protection locked="0"/>
    </xf>
    <xf numFmtId="0" fontId="0" fillId="5" borderId="36" xfId="0" applyFill="1" applyBorder="1" applyProtection="1">
      <protection locked="0"/>
    </xf>
    <xf numFmtId="0" fontId="3" fillId="6" borderId="13" xfId="0" applyFont="1" applyFill="1" applyBorder="1" applyAlignment="1" applyProtection="1">
      <alignment horizontal="center" vertical="center" wrapText="1"/>
    </xf>
    <xf numFmtId="0" fontId="3" fillId="6" borderId="14" xfId="0" applyFont="1" applyFill="1" applyBorder="1" applyAlignment="1" applyProtection="1">
      <alignment horizontal="center" vertical="center" wrapText="1"/>
    </xf>
    <xf numFmtId="0" fontId="3" fillId="6" borderId="12" xfId="0" applyFont="1" applyFill="1" applyBorder="1" applyAlignment="1" applyProtection="1">
      <alignment horizontal="center" vertical="center" wrapText="1"/>
    </xf>
    <xf numFmtId="0" fontId="8" fillId="0" borderId="13" xfId="0" applyFont="1" applyBorder="1" applyAlignment="1" applyProtection="1">
      <alignment horizontal="left"/>
    </xf>
    <xf numFmtId="164" fontId="8" fillId="0" borderId="13" xfId="1" applyNumberFormat="1" applyFont="1" applyBorder="1" applyProtection="1">
      <protection locked="0"/>
    </xf>
    <xf numFmtId="0" fontId="0" fillId="0" borderId="13" xfId="0" applyBorder="1" applyAlignment="1" applyProtection="1">
      <alignment horizontal="right"/>
    </xf>
    <xf numFmtId="164" fontId="0" fillId="0" borderId="13" xfId="1" applyNumberFormat="1" applyFont="1" applyFill="1" applyBorder="1" applyAlignment="1" applyProtection="1">
      <alignment horizontal="right"/>
      <protection locked="0"/>
    </xf>
    <xf numFmtId="164" fontId="0" fillId="0" borderId="13" xfId="1" applyNumberFormat="1" applyFont="1" applyBorder="1" applyAlignment="1" applyProtection="1">
      <alignment horizontal="right"/>
      <protection locked="0"/>
    </xf>
    <xf numFmtId="164" fontId="8" fillId="0" borderId="13" xfId="1" applyNumberFormat="1" applyFont="1" applyBorder="1" applyAlignment="1" applyProtection="1">
      <alignment horizontal="center"/>
      <protection locked="0"/>
    </xf>
    <xf numFmtId="164" fontId="0" fillId="0" borderId="13" xfId="1" applyNumberFormat="1" applyFont="1" applyBorder="1" applyAlignment="1" applyProtection="1">
      <alignment horizontal="center"/>
      <protection locked="0"/>
    </xf>
    <xf numFmtId="164" fontId="8" fillId="0" borderId="13" xfId="1" applyNumberFormat="1" applyFont="1" applyFill="1" applyBorder="1" applyAlignment="1" applyProtection="1">
      <alignment horizontal="left"/>
      <protection hidden="1"/>
    </xf>
    <xf numFmtId="164" fontId="8" fillId="0" borderId="13" xfId="1" applyNumberFormat="1" applyFont="1" applyFill="1" applyBorder="1" applyAlignment="1" applyProtection="1">
      <alignment horizontal="left"/>
      <protection locked="0"/>
    </xf>
    <xf numFmtId="164" fontId="0" fillId="0" borderId="13" xfId="1" applyNumberFormat="1" applyFont="1" applyFill="1" applyBorder="1" applyAlignment="1" applyProtection="1">
      <alignment horizontal="right"/>
      <protection hidden="1"/>
    </xf>
    <xf numFmtId="164" fontId="0" fillId="0" borderId="13" xfId="1" applyNumberFormat="1" applyFont="1" applyFill="1" applyBorder="1" applyAlignment="1" applyProtection="1">
      <alignment horizontal="left"/>
      <protection locked="0"/>
    </xf>
    <xf numFmtId="0" fontId="0" fillId="0" borderId="0" xfId="0" applyFill="1"/>
    <xf numFmtId="0" fontId="9" fillId="4" borderId="13" xfId="0" applyFont="1" applyFill="1" applyBorder="1" applyAlignment="1" applyProtection="1">
      <alignment horizontal="center"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0" fillId="0" borderId="0" xfId="0" applyBorder="1" applyAlignment="1">
      <alignment horizontal="center"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2" borderId="11" xfId="0" applyFont="1" applyFill="1" applyBorder="1" applyAlignment="1">
      <alignment horizontal="center"/>
    </xf>
    <xf numFmtId="0" fontId="7" fillId="2" borderId="31" xfId="0" applyFont="1" applyFill="1" applyBorder="1" applyAlignment="1">
      <alignment horizontal="center"/>
    </xf>
    <xf numFmtId="0" fontId="0" fillId="0" borderId="0" xfId="0" applyAlignment="1">
      <alignment horizontal="center" vertical="top"/>
    </xf>
    <xf numFmtId="0" fontId="3" fillId="2" borderId="13" xfId="0" applyFont="1" applyFill="1" applyBorder="1" applyAlignment="1">
      <alignment vertical="center"/>
    </xf>
    <xf numFmtId="0" fontId="7" fillId="2" borderId="13" xfId="0" applyFont="1" applyFill="1" applyBorder="1" applyAlignment="1">
      <alignment horizontal="center"/>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0" xfId="0" applyBorder="1" applyAlignment="1">
      <alignment horizontal="center" vertical="top"/>
    </xf>
    <xf numFmtId="0" fontId="0" fillId="0" borderId="22"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33" xfId="0" applyFont="1" applyFill="1" applyBorder="1" applyAlignment="1">
      <alignment horizontal="center"/>
    </xf>
    <xf numFmtId="0" fontId="3" fillId="3" borderId="34" xfId="0" applyFont="1" applyFill="1" applyBorder="1" applyAlignment="1">
      <alignment horizontal="center"/>
    </xf>
    <xf numFmtId="0" fontId="3" fillId="3" borderId="32" xfId="0" applyFont="1" applyFill="1" applyBorder="1" applyAlignment="1">
      <alignment horizontal="center"/>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33" xfId="0" applyBorder="1" applyAlignment="1">
      <alignment horizontal="center"/>
    </xf>
    <xf numFmtId="0" fontId="0" fillId="0" borderId="34" xfId="0" applyBorder="1" applyAlignment="1">
      <alignment horizontal="center"/>
    </xf>
    <xf numFmtId="0" fontId="0" fillId="0" borderId="32" xfId="0" applyBorder="1" applyAlignment="1">
      <alignment horizontal="center"/>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2" xfId="0" applyBorder="1" applyAlignment="1">
      <alignment horizontal="left" vertical="top" wrapText="1"/>
    </xf>
    <xf numFmtId="0" fontId="3" fillId="6" borderId="9" xfId="0" applyFont="1" applyFill="1" applyBorder="1" applyAlignment="1" applyProtection="1">
      <alignment horizontal="center" vertical="center" wrapText="1"/>
    </xf>
    <xf numFmtId="0" fontId="3" fillId="6" borderId="12" xfId="0" applyFont="1" applyFill="1" applyBorder="1" applyAlignment="1" applyProtection="1">
      <alignment horizontal="center" vertical="center" wrapText="1"/>
    </xf>
    <xf numFmtId="0" fontId="3" fillId="6" borderId="35"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10" xfId="0" applyFont="1" applyFill="1" applyBorder="1" applyAlignment="1" applyProtection="1">
      <alignment horizontal="center" vertical="center" wrapText="1"/>
    </xf>
    <xf numFmtId="0" fontId="3" fillId="6" borderId="11"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xf>
    <xf numFmtId="0" fontId="3" fillId="6" borderId="10" xfId="0" applyFont="1" applyFill="1" applyBorder="1" applyAlignment="1" applyProtection="1">
      <alignment horizontal="center" vertical="center"/>
    </xf>
    <xf numFmtId="0" fontId="3" fillId="6"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xf>
    <xf numFmtId="0" fontId="9" fillId="4" borderId="33" xfId="0" applyFont="1" applyFill="1" applyBorder="1" applyAlignment="1" applyProtection="1">
      <alignment horizontal="center" vertical="center" wrapText="1"/>
    </xf>
    <xf numFmtId="0" fontId="9" fillId="4" borderId="32" xfId="0" applyFont="1" applyFill="1" applyBorder="1" applyAlignment="1" applyProtection="1">
      <alignment horizontal="center" vertical="center" wrapText="1"/>
    </xf>
    <xf numFmtId="0" fontId="9" fillId="4" borderId="33" xfId="0" applyFont="1" applyFill="1" applyBorder="1" applyAlignment="1" applyProtection="1">
      <alignment horizontal="center" vertical="center"/>
    </xf>
    <xf numFmtId="0" fontId="9" fillId="4" borderId="32" xfId="0" applyFont="1" applyFill="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PH" sz="1200"/>
              <a:t>2017 No.</a:t>
            </a:r>
            <a:r>
              <a:rPr lang="en-PH" sz="1200" baseline="0"/>
              <a:t> of Customers</a:t>
            </a:r>
            <a:endParaRPr lang="en-PH" sz="1200"/>
          </a:p>
        </c:rich>
      </c:tx>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Introduction!$A$25</c:f>
              <c:strCache>
                <c:ptCount val="1"/>
                <c:pt idx="0">
                  <c:v>Number of Customer Connections in Franchise</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CB0-47D3-A1B3-B1AE333A2CF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CB0-47D3-A1B3-B1AE333A2CF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CB0-47D3-A1B3-B1AE333A2CF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CB0-47D3-A1B3-B1AE333A2CFA}"/>
              </c:ext>
            </c:extLst>
          </c:dPt>
          <c:cat>
            <c:strRef>
              <c:f>'[2]Other Tables'!$C$6:$C$9</c:f>
              <c:strCache>
                <c:ptCount val="4"/>
                <c:pt idx="0">
                  <c:v>Residential</c:v>
                </c:pt>
                <c:pt idx="1">
                  <c:v>Commercial</c:v>
                </c:pt>
                <c:pt idx="2">
                  <c:v>Industrial</c:v>
                </c:pt>
                <c:pt idx="3">
                  <c:v>Others</c:v>
                </c:pt>
              </c:strCache>
            </c:strRef>
          </c:cat>
          <c:val>
            <c:numRef>
              <c:f>Introduction!$B$27:$B$30</c:f>
              <c:numCache>
                <c:formatCode>General</c:formatCode>
                <c:ptCount val="4"/>
                <c:pt idx="0">
                  <c:v>1</c:v>
                </c:pt>
                <c:pt idx="1">
                  <c:v>2</c:v>
                </c:pt>
                <c:pt idx="2">
                  <c:v>3</c:v>
                </c:pt>
                <c:pt idx="3">
                  <c:v>4</c:v>
                </c:pt>
              </c:numCache>
            </c:numRef>
          </c:val>
          <c:extLst>
            <c:ext xmlns:c16="http://schemas.microsoft.com/office/drawing/2014/chart" uri="{C3380CC4-5D6E-409C-BE32-E72D297353CC}">
              <c16:uniqueId val="{00000008-3CB0-47D3-A1B3-B1AE333A2CFA}"/>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PH"/>
              <a:t>Energy Purchase</a:t>
            </a:r>
            <a:r>
              <a:rPr lang="en-PH" baseline="0"/>
              <a:t> vs Energy Sales</a:t>
            </a:r>
            <a:endParaRPr lang="en-PH"/>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'Energy Sales and Purchase'!$A$12</c:f>
              <c:strCache>
                <c:ptCount val="1"/>
                <c:pt idx="0">
                  <c:v>Energy Sales (MWh)</c:v>
                </c:pt>
              </c:strCache>
            </c:strRef>
          </c:tx>
          <c:spPr>
            <a:solidFill>
              <a:schemeClr val="accent1">
                <a:alpha val="85000"/>
              </a:schemeClr>
            </a:solidFill>
            <a:ln w="9525" cap="flat" cmpd="sng" algn="ctr">
              <a:solidFill>
                <a:schemeClr val="lt1">
                  <a:alpha val="50000"/>
                </a:schemeClr>
              </a:solidFill>
              <a:round/>
            </a:ln>
            <a:effectLst/>
          </c:spPr>
          <c:invertIfNegative val="0"/>
          <c:dLbls>
            <c:delete val="1"/>
          </c:dLbls>
          <c:cat>
            <c:multiLvlStrRef>
              <c:f>'Energy Sales and Purchase'!$B$10:$K$11</c:f>
              <c:multiLvlStrCache>
                <c:ptCount val="10"/>
                <c:lvl>
                  <c:pt idx="0">
                    <c:v>2018</c:v>
                  </c:pt>
                  <c:pt idx="1">
                    <c:v>2019</c:v>
                  </c:pt>
                  <c:pt idx="2">
                    <c:v>2020</c:v>
                  </c:pt>
                  <c:pt idx="3">
                    <c:v>2021</c:v>
                  </c:pt>
                  <c:pt idx="4">
                    <c:v>2022</c:v>
                  </c:pt>
                  <c:pt idx="5">
                    <c:v>2023</c:v>
                  </c:pt>
                  <c:pt idx="6">
                    <c:v>2024</c:v>
                  </c:pt>
                  <c:pt idx="7">
                    <c:v>2025</c:v>
                  </c:pt>
                  <c:pt idx="8">
                    <c:v>2026</c:v>
                  </c:pt>
                  <c:pt idx="9">
                    <c:v>2027</c:v>
                  </c:pt>
                </c:lvl>
                <c:lvl>
                  <c:pt idx="0">
                    <c:v>FORECAST</c:v>
                  </c:pt>
                </c:lvl>
              </c:multiLvlStrCache>
            </c:multiLvlStrRef>
          </c:cat>
          <c:val>
            <c:numRef>
              <c:f>'Energy Sales and Purchase'!$B$12:$K$12</c:f>
              <c:numCache>
                <c:formatCode>General</c:formatCode>
                <c:ptCount val="10"/>
                <c:pt idx="0">
                  <c:v>5</c:v>
                </c:pt>
                <c:pt idx="1">
                  <c:v>5</c:v>
                </c:pt>
                <c:pt idx="2">
                  <c:v>5</c:v>
                </c:pt>
                <c:pt idx="3">
                  <c:v>5</c:v>
                </c:pt>
                <c:pt idx="4">
                  <c:v>5</c:v>
                </c:pt>
                <c:pt idx="5">
                  <c:v>5</c:v>
                </c:pt>
                <c:pt idx="6">
                  <c:v>5</c:v>
                </c:pt>
                <c:pt idx="7">
                  <c:v>5</c:v>
                </c:pt>
                <c:pt idx="8">
                  <c:v>5</c:v>
                </c:pt>
                <c:pt idx="9">
                  <c:v>5</c:v>
                </c:pt>
              </c:numCache>
            </c:numRef>
          </c:val>
          <c:extLst>
            <c:ext xmlns:c16="http://schemas.microsoft.com/office/drawing/2014/chart" uri="{C3380CC4-5D6E-409C-BE32-E72D297353CC}">
              <c16:uniqueId val="{00000000-94EA-4766-9C8F-B6228C41B45F}"/>
            </c:ext>
          </c:extLst>
        </c:ser>
        <c:ser>
          <c:idx val="1"/>
          <c:order val="1"/>
          <c:tx>
            <c:strRef>
              <c:f>'Energy Sales and Purchase'!$A$13</c:f>
              <c:strCache>
                <c:ptCount val="1"/>
                <c:pt idx="0">
                  <c:v>Energy Purchase (MWh)</c:v>
                </c:pt>
              </c:strCache>
            </c:strRef>
          </c:tx>
          <c:spPr>
            <a:solidFill>
              <a:schemeClr val="accent2">
                <a:alpha val="85000"/>
              </a:schemeClr>
            </a:solidFill>
            <a:ln w="9525" cap="flat" cmpd="sng" algn="ctr">
              <a:solidFill>
                <a:schemeClr val="lt1">
                  <a:alpha val="50000"/>
                </a:schemeClr>
              </a:solidFill>
              <a:round/>
            </a:ln>
            <a:effectLst/>
          </c:spPr>
          <c:invertIfNegative val="0"/>
          <c:dLbls>
            <c:delete val="1"/>
          </c:dLbls>
          <c:cat>
            <c:multiLvlStrRef>
              <c:f>'Energy Sales and Purchase'!$B$10:$K$11</c:f>
              <c:multiLvlStrCache>
                <c:ptCount val="10"/>
                <c:lvl>
                  <c:pt idx="0">
                    <c:v>2018</c:v>
                  </c:pt>
                  <c:pt idx="1">
                    <c:v>2019</c:v>
                  </c:pt>
                  <c:pt idx="2">
                    <c:v>2020</c:v>
                  </c:pt>
                  <c:pt idx="3">
                    <c:v>2021</c:v>
                  </c:pt>
                  <c:pt idx="4">
                    <c:v>2022</c:v>
                  </c:pt>
                  <c:pt idx="5">
                    <c:v>2023</c:v>
                  </c:pt>
                  <c:pt idx="6">
                    <c:v>2024</c:v>
                  </c:pt>
                  <c:pt idx="7">
                    <c:v>2025</c:v>
                  </c:pt>
                  <c:pt idx="8">
                    <c:v>2026</c:v>
                  </c:pt>
                  <c:pt idx="9">
                    <c:v>2027</c:v>
                  </c:pt>
                </c:lvl>
                <c:lvl>
                  <c:pt idx="0">
                    <c:v>FORECAST</c:v>
                  </c:pt>
                </c:lvl>
              </c:multiLvlStrCache>
            </c:multiLvlStrRef>
          </c:cat>
          <c:val>
            <c:numRef>
              <c:f>'Energy Sales and Purchase'!$B$13:$K$13</c:f>
              <c:numCache>
                <c:formatCode>General</c:formatCode>
                <c:ptCount val="10"/>
                <c:pt idx="0">
                  <c:v>3</c:v>
                </c:pt>
                <c:pt idx="1">
                  <c:v>3</c:v>
                </c:pt>
                <c:pt idx="2">
                  <c:v>3</c:v>
                </c:pt>
                <c:pt idx="3">
                  <c:v>3</c:v>
                </c:pt>
                <c:pt idx="4">
                  <c:v>3</c:v>
                </c:pt>
                <c:pt idx="5">
                  <c:v>3</c:v>
                </c:pt>
                <c:pt idx="6">
                  <c:v>3</c:v>
                </c:pt>
                <c:pt idx="7">
                  <c:v>3</c:v>
                </c:pt>
                <c:pt idx="8">
                  <c:v>3</c:v>
                </c:pt>
                <c:pt idx="9">
                  <c:v>3</c:v>
                </c:pt>
              </c:numCache>
            </c:numRef>
          </c:val>
          <c:extLst>
            <c:ext xmlns:c16="http://schemas.microsoft.com/office/drawing/2014/chart" uri="{C3380CC4-5D6E-409C-BE32-E72D297353CC}">
              <c16:uniqueId val="{00000001-94EA-4766-9C8F-B6228C41B45F}"/>
            </c:ext>
          </c:extLst>
        </c:ser>
        <c:ser>
          <c:idx val="2"/>
          <c:order val="2"/>
          <c:tx>
            <c:strRef>
              <c:f>'Energy Sales and Purchase'!$A$14</c:f>
              <c:strCache>
                <c:ptCount val="1"/>
                <c:pt idx="0">
                  <c:v>System Loss (MWh)</c:v>
                </c:pt>
              </c:strCache>
            </c:strRef>
          </c:tx>
          <c:spPr>
            <a:solidFill>
              <a:srgbClr val="FFFF00"/>
            </a:solidFill>
            <a:ln w="9525" cap="flat" cmpd="sng" algn="ctr">
              <a:solidFill>
                <a:schemeClr val="lt1">
                  <a:alpha val="50000"/>
                </a:schemeClr>
              </a:solidFill>
              <a:round/>
            </a:ln>
            <a:effectLst/>
          </c:spPr>
          <c:invertIfNegative val="0"/>
          <c:dLbls>
            <c:delete val="1"/>
          </c:dLbls>
          <c:cat>
            <c:multiLvlStrRef>
              <c:f>'Energy Sales and Purchase'!$B$10:$K$11</c:f>
              <c:multiLvlStrCache>
                <c:ptCount val="10"/>
                <c:lvl>
                  <c:pt idx="0">
                    <c:v>2018</c:v>
                  </c:pt>
                  <c:pt idx="1">
                    <c:v>2019</c:v>
                  </c:pt>
                  <c:pt idx="2">
                    <c:v>2020</c:v>
                  </c:pt>
                  <c:pt idx="3">
                    <c:v>2021</c:v>
                  </c:pt>
                  <c:pt idx="4">
                    <c:v>2022</c:v>
                  </c:pt>
                  <c:pt idx="5">
                    <c:v>2023</c:v>
                  </c:pt>
                  <c:pt idx="6">
                    <c:v>2024</c:v>
                  </c:pt>
                  <c:pt idx="7">
                    <c:v>2025</c:v>
                  </c:pt>
                  <c:pt idx="8">
                    <c:v>2026</c:v>
                  </c:pt>
                  <c:pt idx="9">
                    <c:v>2027</c:v>
                  </c:pt>
                </c:lvl>
                <c:lvl>
                  <c:pt idx="0">
                    <c:v>FORECAST</c:v>
                  </c:pt>
                </c:lvl>
              </c:multiLvlStrCache>
            </c:multiLvlStrRef>
          </c:cat>
          <c:val>
            <c:numRef>
              <c:f>'Energy Sales and Purchase'!$B$14:$K$14</c:f>
              <c:numCache>
                <c:formatCode>General</c:formatCode>
                <c:ptCount val="10"/>
                <c:pt idx="0">
                  <c:v>2</c:v>
                </c:pt>
                <c:pt idx="1">
                  <c:v>2</c:v>
                </c:pt>
                <c:pt idx="2">
                  <c:v>2</c:v>
                </c:pt>
                <c:pt idx="3">
                  <c:v>2</c:v>
                </c:pt>
                <c:pt idx="4">
                  <c:v>2</c:v>
                </c:pt>
                <c:pt idx="5">
                  <c:v>2</c:v>
                </c:pt>
                <c:pt idx="6">
                  <c:v>2</c:v>
                </c:pt>
                <c:pt idx="7">
                  <c:v>2</c:v>
                </c:pt>
                <c:pt idx="8">
                  <c:v>2</c:v>
                </c:pt>
                <c:pt idx="9">
                  <c:v>2</c:v>
                </c:pt>
              </c:numCache>
            </c:numRef>
          </c:val>
          <c:extLst>
            <c:ext xmlns:c16="http://schemas.microsoft.com/office/drawing/2014/chart" uri="{C3380CC4-5D6E-409C-BE32-E72D297353CC}">
              <c16:uniqueId val="{00000002-94EA-4766-9C8F-B6228C41B45F}"/>
            </c:ext>
          </c:extLst>
        </c:ser>
        <c:dLbls>
          <c:dLblPos val="inEnd"/>
          <c:showLegendKey val="0"/>
          <c:showVal val="1"/>
          <c:showCatName val="0"/>
          <c:showSerName val="0"/>
          <c:showPercent val="0"/>
          <c:showBubbleSize val="0"/>
        </c:dLbls>
        <c:gapWidth val="65"/>
        <c:axId val="695749808"/>
        <c:axId val="695750136"/>
      </c:barChart>
      <c:catAx>
        <c:axId val="69574980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n-PH"/>
                  <a:t>YEARS</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dk1">
                    <a:lumMod val="75000"/>
                    <a:lumOff val="25000"/>
                  </a:schemeClr>
                </a:solidFill>
                <a:latin typeface="+mn-lt"/>
                <a:ea typeface="+mn-ea"/>
                <a:cs typeface="+mn-cs"/>
              </a:defRPr>
            </a:pPr>
            <a:endParaRPr lang="en-US"/>
          </a:p>
        </c:txPr>
        <c:crossAx val="695750136"/>
        <c:crosses val="autoZero"/>
        <c:auto val="1"/>
        <c:lblAlgn val="ctr"/>
        <c:lblOffset val="100"/>
        <c:noMultiLvlLbl val="0"/>
      </c:catAx>
      <c:valAx>
        <c:axId val="6957501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n-PH"/>
                  <a:t>Energy, MWH</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title>
        <c:numFmt formatCode="General" sourceLinked="1"/>
        <c:majorTickMark val="none"/>
        <c:minorTickMark val="none"/>
        <c:tickLblPos val="nextTo"/>
        <c:crossAx val="695749808"/>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05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PH"/>
              <a:t>Coincident Peak Demand vs Off-peak Demand</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2"/>
          <c:order val="0"/>
          <c:tx>
            <c:strRef>
              <c:f>Demand!$A$10</c:f>
              <c:strCache>
                <c:ptCount val="1"/>
                <c:pt idx="0">
                  <c:v>Coincident Peak Demand (MW)</c:v>
                </c:pt>
              </c:strCache>
            </c:strRef>
          </c:tx>
          <c:spPr>
            <a:ln w="31750" cap="rnd">
              <a:solidFill>
                <a:schemeClr val="accent3"/>
              </a:solidFill>
              <a:round/>
            </a:ln>
            <a:effectLst/>
          </c:spPr>
          <c:marker>
            <c:symbol val="circle"/>
            <c:size val="17"/>
            <c:spPr>
              <a:solidFill>
                <a:srgbClr val="FF0000"/>
              </a:solidFill>
              <a:ln>
                <a:solidFill>
                  <a:srgbClr val="FF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multiLvlStrRef>
              <c:f>'[2]Other Tables'!$D$31:$W$32</c:f>
              <c:multiLvlStrCache>
                <c:ptCount val="20"/>
                <c:lvl>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pt idx="18">
                    <c:v>2026</c:v>
                  </c:pt>
                  <c:pt idx="19">
                    <c:v>2027</c:v>
                  </c:pt>
                </c:lvl>
                <c:lvl>
                  <c:pt idx="0">
                    <c:v>HISTORICAL</c:v>
                  </c:pt>
                  <c:pt idx="10">
                    <c:v>FORECAST</c:v>
                  </c:pt>
                </c:lvl>
              </c:multiLvlStrCache>
            </c:multiLvlStrRef>
          </c:cat>
          <c:val>
            <c:numRef>
              <c:f>Demand!$B$10:$K$10</c:f>
              <c:numCache>
                <c:formatCode>General</c:formatCode>
                <c:ptCount val="10"/>
                <c:pt idx="0">
                  <c:v>100</c:v>
                </c:pt>
                <c:pt idx="1">
                  <c:v>200</c:v>
                </c:pt>
                <c:pt idx="2">
                  <c:v>300</c:v>
                </c:pt>
                <c:pt idx="3">
                  <c:v>400</c:v>
                </c:pt>
                <c:pt idx="4">
                  <c:v>500</c:v>
                </c:pt>
                <c:pt idx="5">
                  <c:v>600</c:v>
                </c:pt>
                <c:pt idx="6">
                  <c:v>700</c:v>
                </c:pt>
                <c:pt idx="7">
                  <c:v>800</c:v>
                </c:pt>
                <c:pt idx="8">
                  <c:v>900</c:v>
                </c:pt>
                <c:pt idx="9">
                  <c:v>1000</c:v>
                </c:pt>
              </c:numCache>
            </c:numRef>
          </c:val>
          <c:smooth val="0"/>
          <c:extLst>
            <c:ext xmlns:c16="http://schemas.microsoft.com/office/drawing/2014/chart" uri="{C3380CC4-5D6E-409C-BE32-E72D297353CC}">
              <c16:uniqueId val="{00000000-9648-4EFA-BF92-0F724EB338A8}"/>
            </c:ext>
          </c:extLst>
        </c:ser>
        <c:ser>
          <c:idx val="3"/>
          <c:order val="1"/>
          <c:tx>
            <c:strRef>
              <c:f>Demand!$A$11</c:f>
              <c:strCache>
                <c:ptCount val="1"/>
                <c:pt idx="0">
                  <c:v>Off Peak Demand (MW)</c:v>
                </c:pt>
              </c:strCache>
            </c:strRef>
          </c:tx>
          <c:spPr>
            <a:ln w="31750" cap="rnd">
              <a:solidFill>
                <a:schemeClr val="accent4"/>
              </a:solidFill>
              <a:round/>
            </a:ln>
            <a:effectLst/>
          </c:spPr>
          <c:marker>
            <c:symbol val="circle"/>
            <c:size val="17"/>
            <c:spPr>
              <a:solidFill>
                <a:srgbClr val="0000FF"/>
              </a:solidFill>
              <a:ln>
                <a:solidFill>
                  <a:srgbClr val="0000FF"/>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multiLvlStrRef>
              <c:f>'[2]Other Tables'!$D$31:$W$32</c:f>
              <c:multiLvlStrCache>
                <c:ptCount val="20"/>
                <c:lvl>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pt idx="18">
                    <c:v>2026</c:v>
                  </c:pt>
                  <c:pt idx="19">
                    <c:v>2027</c:v>
                  </c:pt>
                </c:lvl>
                <c:lvl>
                  <c:pt idx="0">
                    <c:v>HISTORICAL</c:v>
                  </c:pt>
                  <c:pt idx="10">
                    <c:v>FORECAST</c:v>
                  </c:pt>
                </c:lvl>
              </c:multiLvlStrCache>
            </c:multiLvlStrRef>
          </c:cat>
          <c:val>
            <c:numRef>
              <c:f>Demand!$B$11:$K$11</c:f>
              <c:numCache>
                <c:formatCode>General</c:formatCode>
                <c:ptCount val="10"/>
                <c:pt idx="0">
                  <c:v>50</c:v>
                </c:pt>
                <c:pt idx="1">
                  <c:v>70</c:v>
                </c:pt>
                <c:pt idx="2">
                  <c:v>80</c:v>
                </c:pt>
                <c:pt idx="3">
                  <c:v>67</c:v>
                </c:pt>
                <c:pt idx="4">
                  <c:v>400</c:v>
                </c:pt>
                <c:pt idx="5">
                  <c:v>300</c:v>
                </c:pt>
                <c:pt idx="6">
                  <c:v>200</c:v>
                </c:pt>
                <c:pt idx="7">
                  <c:v>300</c:v>
                </c:pt>
                <c:pt idx="8">
                  <c:v>400</c:v>
                </c:pt>
                <c:pt idx="9">
                  <c:v>700</c:v>
                </c:pt>
              </c:numCache>
            </c:numRef>
          </c:val>
          <c:smooth val="0"/>
          <c:extLst>
            <c:ext xmlns:c16="http://schemas.microsoft.com/office/drawing/2014/chart" uri="{C3380CC4-5D6E-409C-BE32-E72D297353CC}">
              <c16:uniqueId val="{00000001-9648-4EFA-BF92-0F724EB338A8}"/>
            </c:ext>
          </c:extLst>
        </c:ser>
        <c:dLbls>
          <c:dLblPos val="ctr"/>
          <c:showLegendKey val="0"/>
          <c:showVal val="1"/>
          <c:showCatName val="0"/>
          <c:showSerName val="0"/>
          <c:showPercent val="0"/>
          <c:showBubbleSize val="0"/>
        </c:dLbls>
        <c:marker val="1"/>
        <c:smooth val="0"/>
        <c:axId val="718056376"/>
        <c:axId val="718056048"/>
      </c:lineChart>
      <c:catAx>
        <c:axId val="718056376"/>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PH">
                    <a:solidFill>
                      <a:sysClr val="windowText" lastClr="000000"/>
                    </a:solidFill>
                  </a:rPr>
                  <a:t>Years</a:t>
                </a:r>
              </a:p>
            </c:rich>
          </c:tx>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0" i="0" u="none" strike="noStrike" kern="1200" cap="all" baseline="0">
                <a:solidFill>
                  <a:sysClr val="windowText" lastClr="000000"/>
                </a:solidFill>
                <a:latin typeface="+mn-lt"/>
                <a:ea typeface="+mn-ea"/>
                <a:cs typeface="+mn-cs"/>
              </a:defRPr>
            </a:pPr>
            <a:endParaRPr lang="en-US"/>
          </a:p>
        </c:txPr>
        <c:crossAx val="718056048"/>
        <c:crosses val="autoZero"/>
        <c:auto val="1"/>
        <c:lblAlgn val="ctr"/>
        <c:lblOffset val="100"/>
        <c:noMultiLvlLbl val="0"/>
      </c:catAx>
      <c:valAx>
        <c:axId val="7180560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n-PH"/>
                  <a:t>MW</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title>
        <c:numFmt formatCode="General" sourceLinked="1"/>
        <c:majorTickMark val="none"/>
        <c:minorTickMark val="none"/>
        <c:tickLblPos val="nextTo"/>
        <c:crossAx val="71805637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PH"/>
              <a:t>Supply vs Demand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2"/>
          <c:order val="1"/>
          <c:tx>
            <c:strRef>
              <c:f>'Existing PowerSupplyContracts'!$A$6:$C$6</c:f>
              <c:strCache>
                <c:ptCount val="3"/>
                <c:pt idx="0">
                  <c:v>Supply Contracted, MW</c:v>
                </c:pt>
              </c:strCache>
            </c:strRef>
          </c:tx>
          <c:spPr>
            <a:solidFill>
              <a:srgbClr val="0070C0"/>
            </a:solidFill>
            <a:ln>
              <a:noFill/>
            </a:ln>
            <a:effectLst>
              <a:outerShdw blurRad="57150" dist="19050" dir="5400000" algn="ctr" rotWithShape="0">
                <a:srgbClr val="000000">
                  <a:alpha val="63000"/>
                </a:srgbClr>
              </a:outerShdw>
            </a:effectLst>
          </c:spPr>
          <c:invertIfNegative val="0"/>
          <c:cat>
            <c:multiLvlStrRef>
              <c:f>'[2]Other Tables'!$D$50:$N$51</c:f>
              <c:multiLvlStrCache>
                <c:ptCount val="11"/>
                <c:lvl>
                  <c:pt idx="0">
                    <c:v>2017</c:v>
                  </c:pt>
                  <c:pt idx="1">
                    <c:v>2018</c:v>
                  </c:pt>
                  <c:pt idx="2">
                    <c:v>2019</c:v>
                  </c:pt>
                  <c:pt idx="3">
                    <c:v>2020</c:v>
                  </c:pt>
                  <c:pt idx="4">
                    <c:v>2021</c:v>
                  </c:pt>
                  <c:pt idx="5">
                    <c:v>2022</c:v>
                  </c:pt>
                  <c:pt idx="6">
                    <c:v>2023</c:v>
                  </c:pt>
                  <c:pt idx="7">
                    <c:v>2024</c:v>
                  </c:pt>
                  <c:pt idx="8">
                    <c:v>2025</c:v>
                  </c:pt>
                  <c:pt idx="9">
                    <c:v>2026</c:v>
                  </c:pt>
                  <c:pt idx="10">
                    <c:v>2027</c:v>
                  </c:pt>
                </c:lvl>
                <c:lvl>
                  <c:pt idx="0">
                    <c:v>ACTUAL</c:v>
                  </c:pt>
                  <c:pt idx="1">
                    <c:v>FORECAST</c:v>
                  </c:pt>
                </c:lvl>
              </c:multiLvlStrCache>
            </c:multiLvlStrRef>
          </c:cat>
          <c:val>
            <c:numRef>
              <c:f>'Existing PowerSupplyContracts'!$D$6:$N$6</c:f>
              <c:numCache>
                <c:formatCode>General</c:formatCode>
                <c:ptCount val="11"/>
                <c:pt idx="0">
                  <c:v>60</c:v>
                </c:pt>
                <c:pt idx="1">
                  <c:v>60</c:v>
                </c:pt>
                <c:pt idx="2">
                  <c:v>60</c:v>
                </c:pt>
                <c:pt idx="3">
                  <c:v>60</c:v>
                </c:pt>
                <c:pt idx="4">
                  <c:v>200</c:v>
                </c:pt>
                <c:pt idx="5">
                  <c:v>200</c:v>
                </c:pt>
                <c:pt idx="6">
                  <c:v>200</c:v>
                </c:pt>
                <c:pt idx="7">
                  <c:v>300</c:v>
                </c:pt>
                <c:pt idx="8">
                  <c:v>100</c:v>
                </c:pt>
                <c:pt idx="9">
                  <c:v>100</c:v>
                </c:pt>
                <c:pt idx="10">
                  <c:v>100</c:v>
                </c:pt>
              </c:numCache>
            </c:numRef>
          </c:val>
          <c:extLst>
            <c:ext xmlns:c16="http://schemas.microsoft.com/office/drawing/2014/chart" uri="{C3380CC4-5D6E-409C-BE32-E72D297353CC}">
              <c16:uniqueId val="{00000000-187E-42A8-8EC1-D8DE0827D373}"/>
            </c:ext>
          </c:extLst>
        </c:ser>
        <c:ser>
          <c:idx val="3"/>
          <c:order val="2"/>
          <c:tx>
            <c:strRef>
              <c:f>'Existing PowerSupplyContracts'!$A$10:$C$10</c:f>
              <c:strCache>
                <c:ptCount val="3"/>
                <c:pt idx="0">
                  <c:v>Supply for PSA Approval, MW</c:v>
                </c:pt>
              </c:strCache>
            </c:strRef>
          </c:tx>
          <c:spPr>
            <a:solidFill>
              <a:schemeClr val="accent2">
                <a:lumMod val="75000"/>
              </a:schemeClr>
            </a:solidFill>
            <a:ln>
              <a:noFill/>
            </a:ln>
            <a:effectLst>
              <a:outerShdw blurRad="57150" dist="19050" dir="5400000" algn="ctr" rotWithShape="0">
                <a:srgbClr val="000000">
                  <a:alpha val="63000"/>
                </a:srgbClr>
              </a:outerShdw>
            </a:effectLst>
          </c:spPr>
          <c:invertIfNegative val="0"/>
          <c:cat>
            <c:multiLvlStrRef>
              <c:f>'[2]Other Tables'!$D$50:$N$51</c:f>
              <c:multiLvlStrCache>
                <c:ptCount val="11"/>
                <c:lvl>
                  <c:pt idx="0">
                    <c:v>2017</c:v>
                  </c:pt>
                  <c:pt idx="1">
                    <c:v>2018</c:v>
                  </c:pt>
                  <c:pt idx="2">
                    <c:v>2019</c:v>
                  </c:pt>
                  <c:pt idx="3">
                    <c:v>2020</c:v>
                  </c:pt>
                  <c:pt idx="4">
                    <c:v>2021</c:v>
                  </c:pt>
                  <c:pt idx="5">
                    <c:v>2022</c:v>
                  </c:pt>
                  <c:pt idx="6">
                    <c:v>2023</c:v>
                  </c:pt>
                  <c:pt idx="7">
                    <c:v>2024</c:v>
                  </c:pt>
                  <c:pt idx="8">
                    <c:v>2025</c:v>
                  </c:pt>
                  <c:pt idx="9">
                    <c:v>2026</c:v>
                  </c:pt>
                  <c:pt idx="10">
                    <c:v>2027</c:v>
                  </c:pt>
                </c:lvl>
                <c:lvl>
                  <c:pt idx="0">
                    <c:v>ACTUAL</c:v>
                  </c:pt>
                  <c:pt idx="1">
                    <c:v>FORECAST</c:v>
                  </c:pt>
                </c:lvl>
              </c:multiLvlStrCache>
            </c:multiLvlStrRef>
          </c:cat>
          <c:val>
            <c:numRef>
              <c:f>'Existing PowerSupplyContracts'!$D$10:$N$10</c:f>
              <c:numCache>
                <c:formatCode>General</c:formatCode>
                <c:ptCount val="11"/>
                <c:pt idx="0">
                  <c:v>20</c:v>
                </c:pt>
                <c:pt idx="1">
                  <c:v>20</c:v>
                </c:pt>
                <c:pt idx="2">
                  <c:v>20</c:v>
                </c:pt>
                <c:pt idx="3">
                  <c:v>20</c:v>
                </c:pt>
                <c:pt idx="4">
                  <c:v>150</c:v>
                </c:pt>
                <c:pt idx="5">
                  <c:v>150</c:v>
                </c:pt>
                <c:pt idx="6">
                  <c:v>150</c:v>
                </c:pt>
                <c:pt idx="7">
                  <c:v>150</c:v>
                </c:pt>
                <c:pt idx="8">
                  <c:v>650</c:v>
                </c:pt>
                <c:pt idx="9">
                  <c:v>650</c:v>
                </c:pt>
                <c:pt idx="10">
                  <c:v>500</c:v>
                </c:pt>
              </c:numCache>
            </c:numRef>
          </c:val>
          <c:extLst>
            <c:ext xmlns:c16="http://schemas.microsoft.com/office/drawing/2014/chart" uri="{C3380CC4-5D6E-409C-BE32-E72D297353CC}">
              <c16:uniqueId val="{00000001-187E-42A8-8EC1-D8DE0827D373}"/>
            </c:ext>
          </c:extLst>
        </c:ser>
        <c:ser>
          <c:idx val="4"/>
          <c:order val="3"/>
          <c:tx>
            <c:strRef>
              <c:f>'Existing PowerSupplyContracts'!$A$14:$C$14</c:f>
              <c:strCache>
                <c:ptCount val="3"/>
                <c:pt idx="0">
                  <c:v>Uncontracted Demand, MW</c:v>
                </c:pt>
              </c:strCache>
            </c:strRef>
          </c:tx>
          <c:spPr>
            <a:solidFill>
              <a:srgbClr val="FFFF00"/>
            </a:solidFill>
            <a:ln>
              <a:noFill/>
            </a:ln>
            <a:effectLst>
              <a:outerShdw blurRad="57150" dist="19050" dir="5400000" algn="ctr" rotWithShape="0">
                <a:srgbClr val="000000">
                  <a:alpha val="63000"/>
                </a:srgbClr>
              </a:outerShdw>
            </a:effectLst>
          </c:spPr>
          <c:invertIfNegative val="0"/>
          <c:cat>
            <c:multiLvlStrRef>
              <c:f>'[2]Other Tables'!$D$50:$N$51</c:f>
              <c:multiLvlStrCache>
                <c:ptCount val="11"/>
                <c:lvl>
                  <c:pt idx="0">
                    <c:v>2017</c:v>
                  </c:pt>
                  <c:pt idx="1">
                    <c:v>2018</c:v>
                  </c:pt>
                  <c:pt idx="2">
                    <c:v>2019</c:v>
                  </c:pt>
                  <c:pt idx="3">
                    <c:v>2020</c:v>
                  </c:pt>
                  <c:pt idx="4">
                    <c:v>2021</c:v>
                  </c:pt>
                  <c:pt idx="5">
                    <c:v>2022</c:v>
                  </c:pt>
                  <c:pt idx="6">
                    <c:v>2023</c:v>
                  </c:pt>
                  <c:pt idx="7">
                    <c:v>2024</c:v>
                  </c:pt>
                  <c:pt idx="8">
                    <c:v>2025</c:v>
                  </c:pt>
                  <c:pt idx="9">
                    <c:v>2026</c:v>
                  </c:pt>
                  <c:pt idx="10">
                    <c:v>2027</c:v>
                  </c:pt>
                </c:lvl>
                <c:lvl>
                  <c:pt idx="0">
                    <c:v>ACTUAL</c:v>
                  </c:pt>
                  <c:pt idx="1">
                    <c:v>FORECAST</c:v>
                  </c:pt>
                </c:lvl>
              </c:multiLvlStrCache>
            </c:multiLvlStrRef>
          </c:cat>
          <c:val>
            <c:numRef>
              <c:f>'Existing PowerSupplyContracts'!$D$14:$N$14</c:f>
              <c:numCache>
                <c:formatCode>General</c:formatCode>
                <c:ptCount val="11"/>
                <c:pt idx="0">
                  <c:v>10</c:v>
                </c:pt>
                <c:pt idx="1">
                  <c:v>20</c:v>
                </c:pt>
                <c:pt idx="2">
                  <c:v>120</c:v>
                </c:pt>
                <c:pt idx="3">
                  <c:v>220</c:v>
                </c:pt>
                <c:pt idx="4">
                  <c:v>50</c:v>
                </c:pt>
                <c:pt idx="5">
                  <c:v>150</c:v>
                </c:pt>
                <c:pt idx="6">
                  <c:v>250</c:v>
                </c:pt>
                <c:pt idx="7">
                  <c:v>250</c:v>
                </c:pt>
                <c:pt idx="8">
                  <c:v>50</c:v>
                </c:pt>
                <c:pt idx="9">
                  <c:v>150</c:v>
                </c:pt>
                <c:pt idx="10">
                  <c:v>400</c:v>
                </c:pt>
              </c:numCache>
            </c:numRef>
          </c:val>
          <c:extLst>
            <c:ext xmlns:c16="http://schemas.microsoft.com/office/drawing/2014/chart" uri="{C3380CC4-5D6E-409C-BE32-E72D297353CC}">
              <c16:uniqueId val="{00000002-187E-42A8-8EC1-D8DE0827D373}"/>
            </c:ext>
          </c:extLst>
        </c:ser>
        <c:dLbls>
          <c:showLegendKey val="0"/>
          <c:showVal val="0"/>
          <c:showCatName val="0"/>
          <c:showSerName val="0"/>
          <c:showPercent val="0"/>
          <c:showBubbleSize val="0"/>
        </c:dLbls>
        <c:gapWidth val="219"/>
        <c:overlap val="100"/>
        <c:axId val="528289336"/>
        <c:axId val="528289008"/>
      </c:barChart>
      <c:lineChart>
        <c:grouping val="stacked"/>
        <c:varyColors val="0"/>
        <c:ser>
          <c:idx val="1"/>
          <c:order val="0"/>
          <c:tx>
            <c:strRef>
              <c:f>'Existing PowerSupplyContracts'!$A$5:$C$5</c:f>
              <c:strCache>
                <c:ptCount val="3"/>
                <c:pt idx="0">
                  <c:v>Peak Demand, MW</c:v>
                </c:pt>
              </c:strCache>
            </c:strRef>
          </c:tx>
          <c:spPr>
            <a:ln w="34925" cap="rnd">
              <a:solidFill>
                <a:srgbClr val="FF0000"/>
              </a:solidFill>
              <a:round/>
            </a:ln>
            <a:effectLst>
              <a:outerShdw blurRad="57150" dist="19050" dir="5400000" algn="ctr" rotWithShape="0">
                <a:srgbClr val="000000">
                  <a:alpha val="63000"/>
                </a:srgbClr>
              </a:outerShdw>
            </a:effectLst>
          </c:spPr>
          <c:marker>
            <c:symbol val="circle"/>
            <c:size val="6"/>
            <c:spPr>
              <a:solidFill>
                <a:srgbClr val="FF0000"/>
              </a:solidFill>
              <a:ln w="9525">
                <a:solidFill>
                  <a:srgbClr val="FF0000"/>
                </a:solidFill>
                <a:round/>
              </a:ln>
              <a:effectLst>
                <a:outerShdw blurRad="57150" dist="19050" dir="5400000" algn="ctr" rotWithShape="0">
                  <a:srgbClr val="000000">
                    <a:alpha val="63000"/>
                  </a:srgbClr>
                </a:outerShdw>
              </a:effectLst>
            </c:spPr>
          </c:marker>
          <c:cat>
            <c:multiLvlStrRef>
              <c:f>'Existing PowerSupplyContracts'!$D$3:$N$4</c:f>
              <c:multiLvlStrCache>
                <c:ptCount val="11"/>
                <c:lvl>
                  <c:pt idx="0">
                    <c:v>2017</c:v>
                  </c:pt>
                  <c:pt idx="1">
                    <c:v>2018</c:v>
                  </c:pt>
                  <c:pt idx="2">
                    <c:v>2019</c:v>
                  </c:pt>
                  <c:pt idx="3">
                    <c:v>2020</c:v>
                  </c:pt>
                  <c:pt idx="4">
                    <c:v>2021</c:v>
                  </c:pt>
                  <c:pt idx="5">
                    <c:v>2022</c:v>
                  </c:pt>
                  <c:pt idx="6">
                    <c:v>2023</c:v>
                  </c:pt>
                  <c:pt idx="7">
                    <c:v>2024</c:v>
                  </c:pt>
                  <c:pt idx="8">
                    <c:v>2025</c:v>
                  </c:pt>
                  <c:pt idx="9">
                    <c:v>2026</c:v>
                  </c:pt>
                  <c:pt idx="10">
                    <c:v>2027</c:v>
                  </c:pt>
                </c:lvl>
                <c:lvl>
                  <c:pt idx="0">
                    <c:v>ACTUAL</c:v>
                  </c:pt>
                  <c:pt idx="1">
                    <c:v>FORECAST</c:v>
                  </c:pt>
                </c:lvl>
              </c:multiLvlStrCache>
            </c:multiLvlStrRef>
          </c:cat>
          <c:val>
            <c:numRef>
              <c:f>'Existing PowerSupplyContracts'!$D$5:$N$5</c:f>
              <c:numCache>
                <c:formatCode>General</c:formatCode>
                <c:ptCount val="11"/>
                <c:pt idx="0">
                  <c:v>90</c:v>
                </c:pt>
                <c:pt idx="1">
                  <c:v>100</c:v>
                </c:pt>
                <c:pt idx="2">
                  <c:v>200</c:v>
                </c:pt>
                <c:pt idx="3">
                  <c:v>300</c:v>
                </c:pt>
                <c:pt idx="4">
                  <c:v>400</c:v>
                </c:pt>
                <c:pt idx="5">
                  <c:v>500</c:v>
                </c:pt>
                <c:pt idx="6">
                  <c:v>600</c:v>
                </c:pt>
                <c:pt idx="7">
                  <c:v>700</c:v>
                </c:pt>
                <c:pt idx="8">
                  <c:v>800</c:v>
                </c:pt>
                <c:pt idx="9">
                  <c:v>900</c:v>
                </c:pt>
                <c:pt idx="10">
                  <c:v>1000</c:v>
                </c:pt>
              </c:numCache>
            </c:numRef>
          </c:val>
          <c:smooth val="0"/>
          <c:extLst>
            <c:ext xmlns:c16="http://schemas.microsoft.com/office/drawing/2014/chart" uri="{C3380CC4-5D6E-409C-BE32-E72D297353CC}">
              <c16:uniqueId val="{00000003-187E-42A8-8EC1-D8DE0827D373}"/>
            </c:ext>
          </c:extLst>
        </c:ser>
        <c:dLbls>
          <c:showLegendKey val="0"/>
          <c:showVal val="0"/>
          <c:showCatName val="0"/>
          <c:showSerName val="0"/>
          <c:showPercent val="0"/>
          <c:showBubbleSize val="0"/>
        </c:dLbls>
        <c:marker val="1"/>
        <c:smooth val="0"/>
        <c:axId val="528289336"/>
        <c:axId val="528289008"/>
      </c:lineChart>
      <c:catAx>
        <c:axId val="528289336"/>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PH"/>
                  <a:t>Years</a:t>
                </a:r>
              </a:p>
            </c:rich>
          </c:tx>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28289008"/>
        <c:crosses val="autoZero"/>
        <c:auto val="1"/>
        <c:lblAlgn val="ctr"/>
        <c:lblOffset val="100"/>
        <c:noMultiLvlLbl val="0"/>
      </c:catAx>
      <c:valAx>
        <c:axId val="528289008"/>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PH"/>
                  <a:t>MW</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28289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190500</xdr:colOff>
      <xdr:row>32</xdr:row>
      <xdr:rowOff>148167</xdr:rowOff>
    </xdr:from>
    <xdr:to>
      <xdr:col>11</xdr:col>
      <xdr:colOff>391583</xdr:colOff>
      <xdr:row>46</xdr:row>
      <xdr:rowOff>74084</xdr:rowOff>
    </xdr:to>
    <xdr:graphicFrame macro="">
      <xdr:nvGraphicFramePr>
        <xdr:cNvPr id="2" name="Chart 1">
          <a:extLst>
            <a:ext uri="{FF2B5EF4-FFF2-40B4-BE49-F238E27FC236}">
              <a16:creationId xmlns:a16="http://schemas.microsoft.com/office/drawing/2014/main" id="{B5EB1925-A292-4513-80B6-ACF7C48BA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17318</xdr:colOff>
      <xdr:row>16</xdr:row>
      <xdr:rowOff>20650</xdr:rowOff>
    </xdr:from>
    <xdr:to>
      <xdr:col>10</xdr:col>
      <xdr:colOff>363682</xdr:colOff>
      <xdr:row>34</xdr:row>
      <xdr:rowOff>34635</xdr:rowOff>
    </xdr:to>
    <xdr:graphicFrame macro="">
      <xdr:nvGraphicFramePr>
        <xdr:cNvPr id="3" name="Chart 2">
          <a:extLst>
            <a:ext uri="{FF2B5EF4-FFF2-40B4-BE49-F238E27FC236}">
              <a16:creationId xmlns:a16="http://schemas.microsoft.com/office/drawing/2014/main" id="{9AD849F9-FEC9-4AC7-86E0-B01ADD0263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12</xdr:row>
      <xdr:rowOff>1</xdr:rowOff>
    </xdr:from>
    <xdr:to>
      <xdr:col>10</xdr:col>
      <xdr:colOff>435429</xdr:colOff>
      <xdr:row>31</xdr:row>
      <xdr:rowOff>68037</xdr:rowOff>
    </xdr:to>
    <xdr:graphicFrame macro="">
      <xdr:nvGraphicFramePr>
        <xdr:cNvPr id="2" name="Chart 1">
          <a:extLst>
            <a:ext uri="{FF2B5EF4-FFF2-40B4-BE49-F238E27FC236}">
              <a16:creationId xmlns:a16="http://schemas.microsoft.com/office/drawing/2014/main" id="{805059C3-68AF-45BD-B1E8-9111267FA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8</xdr:col>
      <xdr:colOff>571500</xdr:colOff>
      <xdr:row>17</xdr:row>
      <xdr:rowOff>123825</xdr:rowOff>
    </xdr:to>
    <xdr:pic>
      <xdr:nvPicPr>
        <xdr:cNvPr id="2" name="Picture 1">
          <a:extLst>
            <a:ext uri="{FF2B5EF4-FFF2-40B4-BE49-F238E27FC236}">
              <a16:creationId xmlns:a16="http://schemas.microsoft.com/office/drawing/2014/main" id="{1B56EC49-F203-45FC-A839-18F770F3BB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523875"/>
          <a:ext cx="5810250" cy="2943225"/>
        </a:xfrm>
        <a:prstGeom prst="rect">
          <a:avLst/>
        </a:prstGeom>
        <a:noFill/>
      </xdr:spPr>
    </xdr:pic>
    <xdr:clientData/>
  </xdr:twoCellAnchor>
  <xdr:twoCellAnchor editAs="oneCell">
    <xdr:from>
      <xdr:col>0</xdr:col>
      <xdr:colOff>71438</xdr:colOff>
      <xdr:row>20</xdr:row>
      <xdr:rowOff>95250</xdr:rowOff>
    </xdr:from>
    <xdr:to>
      <xdr:col>9</xdr:col>
      <xdr:colOff>0</xdr:colOff>
      <xdr:row>36</xdr:row>
      <xdr:rowOff>119062</xdr:rowOff>
    </xdr:to>
    <xdr:pic>
      <xdr:nvPicPr>
        <xdr:cNvPr id="3" name="Picture 2">
          <a:extLst>
            <a:ext uri="{FF2B5EF4-FFF2-40B4-BE49-F238E27FC236}">
              <a16:creationId xmlns:a16="http://schemas.microsoft.com/office/drawing/2014/main" id="{FC661E1F-4818-449F-A6FD-ADBBED5CA0E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8" y="4000500"/>
          <a:ext cx="5929312" cy="3071812"/>
        </a:xfrm>
        <a:prstGeom prst="rect">
          <a:avLst/>
        </a:prstGeom>
        <a:noFill/>
      </xdr:spPr>
    </xdr:pic>
    <xdr:clientData/>
  </xdr:twoCellAnchor>
  <xdr:twoCellAnchor>
    <xdr:from>
      <xdr:col>2</xdr:col>
      <xdr:colOff>503464</xdr:colOff>
      <xdr:row>18</xdr:row>
      <xdr:rowOff>13609</xdr:rowOff>
    </xdr:from>
    <xdr:to>
      <xdr:col>6</xdr:col>
      <xdr:colOff>421821</xdr:colOff>
      <xdr:row>19</xdr:row>
      <xdr:rowOff>136073</xdr:rowOff>
    </xdr:to>
    <xdr:sp macro="" textlink="">
      <xdr:nvSpPr>
        <xdr:cNvPr id="4" name="TextBox 3">
          <a:extLst>
            <a:ext uri="{FF2B5EF4-FFF2-40B4-BE49-F238E27FC236}">
              <a16:creationId xmlns:a16="http://schemas.microsoft.com/office/drawing/2014/main" id="{4F4E1397-B702-4113-9EA4-60F653174FA9}"/>
            </a:ext>
          </a:extLst>
        </xdr:cNvPr>
        <xdr:cNvSpPr txBox="1"/>
      </xdr:nvSpPr>
      <xdr:spPr>
        <a:xfrm>
          <a:off x="1809750" y="3551466"/>
          <a:ext cx="2530928" cy="31296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1100">
              <a:solidFill>
                <a:srgbClr val="FF0000"/>
              </a:solidFill>
            </a:rPr>
            <a:t>GRAPH PROVIDED HERE IS SAMPLE</a:t>
          </a:r>
          <a:r>
            <a:rPr lang="en-PH" sz="1100" baseline="0">
              <a:solidFill>
                <a:srgbClr val="FF0000"/>
              </a:solidFill>
            </a:rPr>
            <a:t> </a:t>
          </a:r>
          <a:r>
            <a:rPr lang="en-PH" sz="1100">
              <a:solidFill>
                <a:srgbClr val="FF0000"/>
              </a:solidFill>
            </a:rPr>
            <a:t>ONLY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149678</xdr:rowOff>
    </xdr:from>
    <xdr:to>
      <xdr:col>13</xdr:col>
      <xdr:colOff>544286</xdr:colOff>
      <xdr:row>31</xdr:row>
      <xdr:rowOff>27213</xdr:rowOff>
    </xdr:to>
    <xdr:graphicFrame macro="">
      <xdr:nvGraphicFramePr>
        <xdr:cNvPr id="5" name="Chart 4">
          <a:extLst>
            <a:ext uri="{FF2B5EF4-FFF2-40B4-BE49-F238E27FC236}">
              <a16:creationId xmlns:a16="http://schemas.microsoft.com/office/drawing/2014/main" id="{EF3BCB5A-64D9-4230-AF18-A6CCDCA03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DY\Documents\0.%20Department%20of%20Energy\USB%20Back-up\1.NEW%20DDP%20FORM\Proposed%20DDP_20%20Dec%202017_ltc_etra_v9_032718%20File%20Reduc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posed%20PSPP_Data%20Format_DO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DU's Profile"/>
      <sheetName val="Historical Data Form"/>
      <sheetName val="General Provision"/>
      <sheetName val="Demand Monthly Grid"/>
      <sheetName val="Demand Monthly Off-Grid"/>
      <sheetName val="Demand Annual Grid"/>
      <sheetName val="Demand Annual Off-Grid"/>
      <sheetName val="Demand Hourly Grid"/>
      <sheetName val="Demand Hourly Off-Grid"/>
      <sheetName val="Supply Details Grid"/>
      <sheetName val="Supply-Details OffGrid"/>
      <sheetName val="PSPP Grid"/>
      <sheetName val="PSPP OffGrid"/>
      <sheetName val="Served Small Grid"/>
      <sheetName val="Waived Off-Grid"/>
      <sheetName val="Customers"/>
      <sheetName val="CAPEX Program Details"/>
      <sheetName val="CAPEX Program"/>
      <sheetName val="Subsidized Project Details"/>
      <sheetName val="Household Form"/>
      <sheetName val="BSEP Form"/>
      <sheetName val="Net Metering"/>
      <sheetName val="GEOP"/>
      <sheetName val="RPS Grid"/>
      <sheetName val="RPS OffGrid"/>
      <sheetName val="RE Resources"/>
      <sheetName val="Annex-Others"/>
      <sheetName val="Annex-RCOA Customers"/>
      <sheetName val="Annex-Force Majeure"/>
      <sheetName val="OFFGRID PP Database"/>
      <sheetName val="NSO Brgy Database"/>
      <sheetName val="GRID PP Database"/>
      <sheetName val="Choice"/>
      <sheetName val="DDP One-Page Summary_Grid"/>
      <sheetName val="DDP One-Page Summary_Off Grid"/>
      <sheetName val="DDP One-Page Summary_Total"/>
      <sheetName val="DDP One-Page Summary_Total (2)"/>
      <sheetName val="DU Load Curve_Grid"/>
      <sheetName val="DU Load Curve_OffGrid"/>
      <sheetName val="Sup-Dem Grid"/>
      <sheetName val="Sup-Dem OFFGRID"/>
      <sheetName val="PSPP Tables"/>
      <sheetName val="PSPP Graphs"/>
    </sheetNames>
    <sheetDataSet>
      <sheetData sheetId="0">
        <row r="5">
          <cell r="D5">
            <v>2017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2">
          <cell r="S2" t="str">
            <v>Base</v>
          </cell>
        </row>
        <row r="3">
          <cell r="S3" t="str">
            <v>Mid-merit</v>
          </cell>
        </row>
        <row r="4">
          <cell r="S4" t="str">
            <v>Peaking</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 Monthly Off-Grid"/>
      <sheetName val="Demand Monthly Grid"/>
      <sheetName val="Supply Details Grid"/>
      <sheetName val="Supply-Details OffGrid"/>
      <sheetName val="PSPP Grid"/>
      <sheetName val="PSPP OffGrid"/>
      <sheetName val="Demand Hourly Grid"/>
      <sheetName val="LP and LC"/>
      <sheetName val="Other Tables"/>
      <sheetName val="Graphs"/>
      <sheetName val="Sheet7"/>
    </sheetNames>
    <sheetDataSet>
      <sheetData sheetId="0"/>
      <sheetData sheetId="1"/>
      <sheetData sheetId="2"/>
      <sheetData sheetId="3"/>
      <sheetData sheetId="4"/>
      <sheetData sheetId="5"/>
      <sheetData sheetId="6"/>
      <sheetData sheetId="7"/>
      <sheetData sheetId="8">
        <row r="6">
          <cell r="C6" t="str">
            <v>Residential</v>
          </cell>
        </row>
        <row r="7">
          <cell r="C7" t="str">
            <v>Commercial</v>
          </cell>
        </row>
        <row r="8">
          <cell r="C8" t="str">
            <v>Industrial</v>
          </cell>
        </row>
        <row r="9">
          <cell r="C9" t="str">
            <v>Others</v>
          </cell>
        </row>
        <row r="31">
          <cell r="D31" t="str">
            <v>HISTORICAL</v>
          </cell>
          <cell r="N31" t="str">
            <v>FORECAST</v>
          </cell>
        </row>
        <row r="32">
          <cell r="D32">
            <v>2008</v>
          </cell>
          <cell r="E32">
            <v>2009</v>
          </cell>
          <cell r="F32">
            <v>2010</v>
          </cell>
          <cell r="G32">
            <v>2011</v>
          </cell>
          <cell r="H32">
            <v>2012</v>
          </cell>
          <cell r="I32">
            <v>2013</v>
          </cell>
          <cell r="J32">
            <v>2014</v>
          </cell>
          <cell r="K32">
            <v>2015</v>
          </cell>
          <cell r="L32">
            <v>2016</v>
          </cell>
          <cell r="M32">
            <v>2017</v>
          </cell>
          <cell r="N32">
            <v>2018</v>
          </cell>
          <cell r="O32">
            <v>2019</v>
          </cell>
          <cell r="P32">
            <v>2020</v>
          </cell>
          <cell r="Q32">
            <v>2021</v>
          </cell>
          <cell r="R32">
            <v>2022</v>
          </cell>
          <cell r="S32">
            <v>2023</v>
          </cell>
          <cell r="T32">
            <v>2024</v>
          </cell>
          <cell r="U32">
            <v>2025</v>
          </cell>
          <cell r="V32">
            <v>2026</v>
          </cell>
          <cell r="W32">
            <v>2027</v>
          </cell>
        </row>
        <row r="50">
          <cell r="D50" t="str">
            <v>ACTUAL</v>
          </cell>
          <cell r="E50" t="str">
            <v>FORECAST</v>
          </cell>
        </row>
        <row r="51">
          <cell r="D51">
            <v>2017</v>
          </cell>
          <cell r="E51">
            <v>2018</v>
          </cell>
          <cell r="F51">
            <v>2019</v>
          </cell>
          <cell r="G51">
            <v>2020</v>
          </cell>
          <cell r="H51">
            <v>2021</v>
          </cell>
          <cell r="I51">
            <v>2022</v>
          </cell>
          <cell r="J51">
            <v>2023</v>
          </cell>
          <cell r="K51">
            <v>2024</v>
          </cell>
          <cell r="L51">
            <v>2025</v>
          </cell>
          <cell r="M51">
            <v>2026</v>
          </cell>
          <cell r="N51">
            <v>2027</v>
          </cell>
        </row>
      </sheetData>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DC81-54F8-45C8-A07A-25E5AE0123C9}">
  <dimension ref="A1:I16"/>
  <sheetViews>
    <sheetView tabSelected="1" view="pageLayout" zoomScale="90" zoomScaleNormal="100" zoomScalePageLayoutView="90" workbookViewId="0">
      <selection activeCell="A14" sqref="A14:I16"/>
    </sheetView>
  </sheetViews>
  <sheetFormatPr defaultRowHeight="15" x14ac:dyDescent="0.25"/>
  <sheetData>
    <row r="1" spans="1:9" x14ac:dyDescent="0.25">
      <c r="C1" s="1"/>
      <c r="D1" s="2"/>
      <c r="E1" s="3" t="s">
        <v>3</v>
      </c>
    </row>
    <row r="2" spans="1:9" x14ac:dyDescent="0.25">
      <c r="D2" s="2" t="s">
        <v>4</v>
      </c>
      <c r="E2" s="2"/>
    </row>
    <row r="4" spans="1:9" ht="78" customHeight="1" x14ac:dyDescent="0.25">
      <c r="A4" s="74" t="s">
        <v>2</v>
      </c>
      <c r="B4" s="74"/>
      <c r="C4" s="74"/>
      <c r="D4" s="74"/>
      <c r="E4" s="74"/>
      <c r="F4" s="74"/>
      <c r="G4" s="74"/>
      <c r="H4" s="74"/>
      <c r="I4" s="74"/>
    </row>
    <row r="6" spans="1:9" ht="78" customHeight="1" x14ac:dyDescent="0.25">
      <c r="A6" s="75" t="s">
        <v>0</v>
      </c>
      <c r="B6" s="75"/>
      <c r="C6" s="75"/>
      <c r="D6" s="75"/>
      <c r="E6" s="75"/>
      <c r="F6" s="75"/>
      <c r="G6" s="75"/>
      <c r="H6" s="75"/>
      <c r="I6" s="75"/>
    </row>
    <row r="8" spans="1:9" ht="133.5" customHeight="1" x14ac:dyDescent="0.25">
      <c r="A8" s="74" t="s">
        <v>5</v>
      </c>
      <c r="B8" s="74"/>
      <c r="C8" s="74"/>
      <c r="D8" s="74"/>
      <c r="E8" s="74"/>
      <c r="F8" s="74"/>
      <c r="G8" s="74"/>
      <c r="H8" s="74"/>
      <c r="I8" s="74"/>
    </row>
    <row r="10" spans="1:9" ht="66" customHeight="1" x14ac:dyDescent="0.25">
      <c r="A10" s="74" t="s">
        <v>1</v>
      </c>
      <c r="B10" s="74"/>
      <c r="C10" s="74"/>
      <c r="D10" s="74"/>
      <c r="E10" s="74"/>
      <c r="F10" s="74"/>
      <c r="G10" s="74"/>
      <c r="H10" s="74"/>
      <c r="I10" s="74"/>
    </row>
    <row r="12" spans="1:9" ht="231" customHeight="1" x14ac:dyDescent="0.25">
      <c r="A12" s="74" t="s">
        <v>110</v>
      </c>
      <c r="B12" s="74"/>
      <c r="C12" s="74"/>
      <c r="D12" s="74"/>
      <c r="E12" s="74"/>
      <c r="F12" s="74"/>
      <c r="G12" s="74"/>
      <c r="H12" s="74"/>
      <c r="I12" s="74"/>
    </row>
    <row r="14" spans="1:9" x14ac:dyDescent="0.25">
      <c r="A14" s="74" t="s">
        <v>109</v>
      </c>
      <c r="B14" s="74"/>
      <c r="C14" s="74"/>
      <c r="D14" s="74"/>
      <c r="E14" s="74"/>
      <c r="F14" s="74"/>
      <c r="G14" s="74"/>
      <c r="H14" s="74"/>
      <c r="I14" s="74"/>
    </row>
    <row r="15" spans="1:9" x14ac:dyDescent="0.25">
      <c r="A15" s="74"/>
      <c r="B15" s="74"/>
      <c r="C15" s="74"/>
      <c r="D15" s="74"/>
      <c r="E15" s="74"/>
      <c r="F15" s="74"/>
      <c r="G15" s="74"/>
      <c r="H15" s="74"/>
      <c r="I15" s="74"/>
    </row>
    <row r="16" spans="1:9" x14ac:dyDescent="0.25">
      <c r="A16" s="74"/>
      <c r="B16" s="74"/>
      <c r="C16" s="74"/>
      <c r="D16" s="74"/>
      <c r="E16" s="74"/>
      <c r="F16" s="74"/>
      <c r="G16" s="74"/>
      <c r="H16" s="74"/>
      <c r="I16" s="74"/>
    </row>
  </sheetData>
  <mergeCells count="6">
    <mergeCell ref="A14:I16"/>
    <mergeCell ref="A4:I4"/>
    <mergeCell ref="A6:I6"/>
    <mergeCell ref="A8:I8"/>
    <mergeCell ref="A10:I10"/>
    <mergeCell ref="A12:I12"/>
  </mergeCells>
  <pageMargins left="0.7" right="0.7" top="0.75" bottom="0.75" header="0.3" footer="0.3"/>
  <pageSetup paperSize="9" orientation="portrait" horizontalDpi="4294967293" r:id="rId1"/>
  <headerFooter>
    <oddHeader>&amp;CPOWER SUPPLY PROCUREMENT PLAN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8FEEB-EAD4-4698-9EBB-E8DE4935445A}">
  <dimension ref="A1:J134"/>
  <sheetViews>
    <sheetView view="pageLayout" zoomScaleNormal="100" workbookViewId="0">
      <selection activeCell="C4" sqref="C4"/>
    </sheetView>
  </sheetViews>
  <sheetFormatPr defaultRowHeight="15" x14ac:dyDescent="0.25"/>
  <cols>
    <col min="2" max="8" width="8.28515625" style="72" customWidth="1"/>
    <col min="9" max="10" width="8.28515625" customWidth="1"/>
  </cols>
  <sheetData>
    <row r="1" spans="1:10" ht="23.25" x14ac:dyDescent="0.35">
      <c r="B1"/>
      <c r="C1" s="4" t="s">
        <v>107</v>
      </c>
      <c r="D1"/>
      <c r="E1"/>
      <c r="F1"/>
      <c r="G1"/>
      <c r="H1"/>
    </row>
    <row r="2" spans="1:10" x14ac:dyDescent="0.25">
      <c r="B2"/>
      <c r="C2"/>
      <c r="D2"/>
      <c r="E2"/>
      <c r="F2"/>
      <c r="G2"/>
      <c r="H2"/>
    </row>
    <row r="3" spans="1:10" ht="48" customHeight="1" x14ac:dyDescent="0.25">
      <c r="A3" s="156" t="s">
        <v>87</v>
      </c>
      <c r="B3" s="157" t="s">
        <v>88</v>
      </c>
      <c r="C3" s="157"/>
      <c r="D3" s="157"/>
      <c r="E3" s="158" t="s">
        <v>89</v>
      </c>
      <c r="F3" s="159"/>
      <c r="G3" s="160" t="s">
        <v>90</v>
      </c>
      <c r="H3" s="161"/>
      <c r="I3" s="160" t="s">
        <v>91</v>
      </c>
      <c r="J3" s="161"/>
    </row>
    <row r="4" spans="1:10" ht="51" x14ac:dyDescent="0.25">
      <c r="A4" s="156"/>
      <c r="B4" s="73" t="s">
        <v>32</v>
      </c>
      <c r="C4" s="73" t="s">
        <v>33</v>
      </c>
      <c r="D4" s="73" t="s">
        <v>92</v>
      </c>
      <c r="E4" s="73" t="s">
        <v>76</v>
      </c>
      <c r="F4" s="73" t="s">
        <v>77</v>
      </c>
      <c r="G4" s="73" t="s">
        <v>93</v>
      </c>
      <c r="H4" s="73" t="s">
        <v>94</v>
      </c>
      <c r="I4" s="73" t="s">
        <v>76</v>
      </c>
      <c r="J4" s="73" t="s">
        <v>77</v>
      </c>
    </row>
    <row r="5" spans="1:10" ht="15.75" x14ac:dyDescent="0.25">
      <c r="A5" s="61">
        <v>2018</v>
      </c>
      <c r="B5" s="68"/>
      <c r="C5" s="68"/>
      <c r="D5" s="69"/>
      <c r="E5" s="69"/>
      <c r="F5" s="69"/>
      <c r="G5" s="69"/>
      <c r="H5" s="69"/>
      <c r="I5" s="62"/>
      <c r="J5" s="62"/>
    </row>
    <row r="6" spans="1:10" x14ac:dyDescent="0.25">
      <c r="A6" s="63" t="s">
        <v>95</v>
      </c>
      <c r="B6" s="70"/>
      <c r="C6" s="64"/>
      <c r="D6" s="64"/>
      <c r="E6" s="64"/>
      <c r="F6" s="64"/>
      <c r="G6" s="71"/>
      <c r="H6" s="71"/>
      <c r="I6" s="65"/>
      <c r="J6" s="65"/>
    </row>
    <row r="7" spans="1:10" x14ac:dyDescent="0.25">
      <c r="A7" s="63" t="s">
        <v>96</v>
      </c>
      <c r="B7" s="70"/>
      <c r="C7" s="64"/>
      <c r="D7" s="64"/>
      <c r="E7" s="64"/>
      <c r="F7" s="64"/>
      <c r="G7" s="71"/>
      <c r="H7" s="71"/>
      <c r="I7" s="65"/>
      <c r="J7" s="65"/>
    </row>
    <row r="8" spans="1:10" x14ac:dyDescent="0.25">
      <c r="A8" s="63" t="s">
        <v>97</v>
      </c>
      <c r="B8" s="70"/>
      <c r="C8" s="64"/>
      <c r="D8" s="64"/>
      <c r="E8" s="64"/>
      <c r="F8" s="64"/>
      <c r="G8" s="71"/>
      <c r="H8" s="71"/>
      <c r="I8" s="65"/>
      <c r="J8" s="65"/>
    </row>
    <row r="9" spans="1:10" x14ac:dyDescent="0.25">
      <c r="A9" s="63" t="s">
        <v>98</v>
      </c>
      <c r="B9" s="70"/>
      <c r="C9" s="64"/>
      <c r="D9" s="64"/>
      <c r="E9" s="64"/>
      <c r="F9" s="64"/>
      <c r="G9" s="71"/>
      <c r="H9" s="71"/>
      <c r="I9" s="65"/>
      <c r="J9" s="65"/>
    </row>
    <row r="10" spans="1:10" x14ac:dyDescent="0.25">
      <c r="A10" s="63" t="s">
        <v>99</v>
      </c>
      <c r="B10" s="70"/>
      <c r="C10" s="64"/>
      <c r="D10" s="64"/>
      <c r="E10" s="64"/>
      <c r="F10" s="64"/>
      <c r="G10" s="71"/>
      <c r="H10" s="71"/>
      <c r="I10" s="65"/>
      <c r="J10" s="65"/>
    </row>
    <row r="11" spans="1:10" x14ac:dyDescent="0.25">
      <c r="A11" s="63" t="s">
        <v>100</v>
      </c>
      <c r="B11" s="70"/>
      <c r="C11" s="64"/>
      <c r="D11" s="64"/>
      <c r="E11" s="64"/>
      <c r="F11" s="64"/>
      <c r="G11" s="71"/>
      <c r="H11" s="71"/>
      <c r="I11" s="65"/>
      <c r="J11" s="65"/>
    </row>
    <row r="12" spans="1:10" x14ac:dyDescent="0.25">
      <c r="A12" s="63" t="s">
        <v>101</v>
      </c>
      <c r="B12" s="70"/>
      <c r="C12" s="64"/>
      <c r="D12" s="64"/>
      <c r="E12" s="64"/>
      <c r="F12" s="64"/>
      <c r="G12" s="71"/>
      <c r="H12" s="71"/>
      <c r="I12" s="65"/>
      <c r="J12" s="65"/>
    </row>
    <row r="13" spans="1:10" x14ac:dyDescent="0.25">
      <c r="A13" s="63" t="s">
        <v>102</v>
      </c>
      <c r="B13" s="70"/>
      <c r="C13" s="64"/>
      <c r="D13" s="64"/>
      <c r="E13" s="64"/>
      <c r="F13" s="64"/>
      <c r="G13" s="71"/>
      <c r="H13" s="71"/>
      <c r="I13" s="65"/>
      <c r="J13" s="65"/>
    </row>
    <row r="14" spans="1:10" x14ac:dyDescent="0.25">
      <c r="A14" s="63" t="s">
        <v>103</v>
      </c>
      <c r="B14" s="70"/>
      <c r="C14" s="64"/>
      <c r="D14" s="64"/>
      <c r="E14" s="64"/>
      <c r="F14" s="64"/>
      <c r="G14" s="71"/>
      <c r="H14" s="71"/>
      <c r="I14" s="65"/>
      <c r="J14" s="65"/>
    </row>
    <row r="15" spans="1:10" x14ac:dyDescent="0.25">
      <c r="A15" s="63" t="s">
        <v>104</v>
      </c>
      <c r="B15" s="70"/>
      <c r="C15" s="64"/>
      <c r="D15" s="64"/>
      <c r="E15" s="64"/>
      <c r="F15" s="64"/>
      <c r="G15" s="71"/>
      <c r="H15" s="71"/>
      <c r="I15" s="65"/>
      <c r="J15" s="65"/>
    </row>
    <row r="16" spans="1:10" x14ac:dyDescent="0.25">
      <c r="A16" s="63" t="s">
        <v>105</v>
      </c>
      <c r="B16" s="70"/>
      <c r="C16" s="64"/>
      <c r="D16" s="64"/>
      <c r="E16" s="64"/>
      <c r="F16" s="64"/>
      <c r="G16" s="71"/>
      <c r="H16" s="71"/>
      <c r="I16" s="65"/>
      <c r="J16" s="65"/>
    </row>
    <row r="17" spans="1:10" x14ac:dyDescent="0.25">
      <c r="A17" s="63" t="s">
        <v>106</v>
      </c>
      <c r="B17" s="70"/>
      <c r="C17" s="64"/>
      <c r="D17" s="64"/>
      <c r="E17" s="64"/>
      <c r="F17" s="64"/>
      <c r="G17" s="71"/>
      <c r="H17" s="71"/>
      <c r="I17" s="65"/>
      <c r="J17" s="65"/>
    </row>
    <row r="18" spans="1:10" ht="15.75" x14ac:dyDescent="0.25">
      <c r="A18" s="61">
        <v>2019</v>
      </c>
      <c r="B18" s="68"/>
      <c r="C18" s="68"/>
      <c r="D18" s="69"/>
      <c r="E18" s="69"/>
      <c r="F18" s="69"/>
      <c r="G18" s="69"/>
      <c r="H18" s="69"/>
      <c r="I18" s="62"/>
      <c r="J18" s="62"/>
    </row>
    <row r="19" spans="1:10" x14ac:dyDescent="0.25">
      <c r="A19" s="63" t="s">
        <v>95</v>
      </c>
      <c r="B19" s="70"/>
      <c r="C19" s="64"/>
      <c r="D19" s="64"/>
      <c r="E19" s="64"/>
      <c r="F19" s="64"/>
      <c r="G19" s="71"/>
      <c r="H19" s="71"/>
      <c r="I19" s="65"/>
      <c r="J19" s="65"/>
    </row>
    <row r="20" spans="1:10" x14ac:dyDescent="0.25">
      <c r="A20" s="63" t="s">
        <v>96</v>
      </c>
      <c r="B20" s="70"/>
      <c r="C20" s="64"/>
      <c r="D20" s="64"/>
      <c r="E20" s="64"/>
      <c r="F20" s="64"/>
      <c r="G20" s="71"/>
      <c r="H20" s="71"/>
      <c r="I20" s="65"/>
      <c r="J20" s="65"/>
    </row>
    <row r="21" spans="1:10" x14ac:dyDescent="0.25">
      <c r="A21" s="63" t="s">
        <v>97</v>
      </c>
      <c r="B21" s="70"/>
      <c r="C21" s="64"/>
      <c r="D21" s="64"/>
      <c r="E21" s="64"/>
      <c r="F21" s="64"/>
      <c r="G21" s="71"/>
      <c r="H21" s="71"/>
      <c r="I21" s="65"/>
      <c r="J21" s="65"/>
    </row>
    <row r="22" spans="1:10" x14ac:dyDescent="0.25">
      <c r="A22" s="63" t="s">
        <v>98</v>
      </c>
      <c r="B22" s="70"/>
      <c r="C22" s="64"/>
      <c r="D22" s="64"/>
      <c r="E22" s="64"/>
      <c r="F22" s="64"/>
      <c r="G22" s="71"/>
      <c r="H22" s="71"/>
      <c r="I22" s="65"/>
      <c r="J22" s="65"/>
    </row>
    <row r="23" spans="1:10" x14ac:dyDescent="0.25">
      <c r="A23" s="63" t="s">
        <v>99</v>
      </c>
      <c r="B23" s="70"/>
      <c r="C23" s="64"/>
      <c r="D23" s="64"/>
      <c r="E23" s="64"/>
      <c r="F23" s="64"/>
      <c r="G23" s="71"/>
      <c r="H23" s="71"/>
      <c r="I23" s="65"/>
      <c r="J23" s="65"/>
    </row>
    <row r="24" spans="1:10" x14ac:dyDescent="0.25">
      <c r="A24" s="63" t="s">
        <v>100</v>
      </c>
      <c r="B24" s="70"/>
      <c r="C24" s="64"/>
      <c r="D24" s="64"/>
      <c r="E24" s="64"/>
      <c r="F24" s="64"/>
      <c r="G24" s="71"/>
      <c r="H24" s="71"/>
      <c r="I24" s="65"/>
      <c r="J24" s="65"/>
    </row>
    <row r="25" spans="1:10" x14ac:dyDescent="0.25">
      <c r="A25" s="63" t="s">
        <v>101</v>
      </c>
      <c r="B25" s="70"/>
      <c r="C25" s="64"/>
      <c r="D25" s="64"/>
      <c r="E25" s="64"/>
      <c r="F25" s="64"/>
      <c r="G25" s="71"/>
      <c r="H25" s="71"/>
      <c r="I25" s="65"/>
      <c r="J25" s="65"/>
    </row>
    <row r="26" spans="1:10" x14ac:dyDescent="0.25">
      <c r="A26" s="63" t="s">
        <v>102</v>
      </c>
      <c r="B26" s="70"/>
      <c r="C26" s="64"/>
      <c r="D26" s="64"/>
      <c r="E26" s="64"/>
      <c r="F26" s="64"/>
      <c r="G26" s="71"/>
      <c r="H26" s="71"/>
      <c r="I26" s="65"/>
      <c r="J26" s="65"/>
    </row>
    <row r="27" spans="1:10" x14ac:dyDescent="0.25">
      <c r="A27" s="63" t="s">
        <v>103</v>
      </c>
      <c r="B27" s="70"/>
      <c r="C27" s="64"/>
      <c r="D27" s="64"/>
      <c r="E27" s="64"/>
      <c r="F27" s="64"/>
      <c r="G27" s="71"/>
      <c r="H27" s="71"/>
      <c r="I27" s="65"/>
      <c r="J27" s="65"/>
    </row>
    <row r="28" spans="1:10" x14ac:dyDescent="0.25">
      <c r="A28" s="63" t="s">
        <v>104</v>
      </c>
      <c r="B28" s="70"/>
      <c r="C28" s="64"/>
      <c r="D28" s="64"/>
      <c r="E28" s="64"/>
      <c r="F28" s="64"/>
      <c r="G28" s="71"/>
      <c r="H28" s="71"/>
      <c r="I28" s="65"/>
      <c r="J28" s="65"/>
    </row>
    <row r="29" spans="1:10" x14ac:dyDescent="0.25">
      <c r="A29" s="63" t="s">
        <v>105</v>
      </c>
      <c r="B29" s="70"/>
      <c r="C29" s="64"/>
      <c r="D29" s="64"/>
      <c r="E29" s="64"/>
      <c r="F29" s="64"/>
      <c r="G29" s="71"/>
      <c r="H29" s="71"/>
      <c r="I29" s="65"/>
      <c r="J29" s="65"/>
    </row>
    <row r="30" spans="1:10" x14ac:dyDescent="0.25">
      <c r="A30" s="63" t="s">
        <v>106</v>
      </c>
      <c r="B30" s="70"/>
      <c r="C30" s="64"/>
      <c r="D30" s="64"/>
      <c r="E30" s="64"/>
      <c r="F30" s="64"/>
      <c r="G30" s="71"/>
      <c r="H30" s="71"/>
      <c r="I30" s="65"/>
      <c r="J30" s="65"/>
    </row>
    <row r="31" spans="1:10" ht="15.75" x14ac:dyDescent="0.25">
      <c r="A31" s="61">
        <v>2020</v>
      </c>
      <c r="B31" s="68"/>
      <c r="C31" s="68"/>
      <c r="D31" s="69"/>
      <c r="E31" s="69"/>
      <c r="F31" s="69"/>
      <c r="G31" s="69"/>
      <c r="H31" s="69"/>
      <c r="I31" s="66"/>
      <c r="J31" s="66"/>
    </row>
    <row r="32" spans="1:10" x14ac:dyDescent="0.25">
      <c r="A32" s="63" t="s">
        <v>95</v>
      </c>
      <c r="B32" s="70"/>
      <c r="C32" s="64"/>
      <c r="D32" s="64"/>
      <c r="E32" s="64"/>
      <c r="F32" s="64"/>
      <c r="G32" s="71"/>
      <c r="H32" s="71"/>
      <c r="I32" s="67"/>
      <c r="J32" s="67"/>
    </row>
    <row r="33" spans="1:10" x14ac:dyDescent="0.25">
      <c r="A33" s="63" t="s">
        <v>96</v>
      </c>
      <c r="B33" s="70"/>
      <c r="C33" s="64"/>
      <c r="D33" s="64"/>
      <c r="E33" s="64"/>
      <c r="F33" s="64"/>
      <c r="G33" s="71"/>
      <c r="H33" s="71"/>
      <c r="I33" s="67"/>
      <c r="J33" s="67"/>
    </row>
    <row r="34" spans="1:10" x14ac:dyDescent="0.25">
      <c r="A34" s="63" t="s">
        <v>97</v>
      </c>
      <c r="B34" s="70"/>
      <c r="C34" s="64"/>
      <c r="D34" s="64"/>
      <c r="E34" s="64"/>
      <c r="F34" s="64"/>
      <c r="G34" s="71"/>
      <c r="H34" s="71"/>
      <c r="I34" s="67"/>
      <c r="J34" s="67"/>
    </row>
    <row r="35" spans="1:10" x14ac:dyDescent="0.25">
      <c r="A35" s="63" t="s">
        <v>98</v>
      </c>
      <c r="B35" s="70"/>
      <c r="C35" s="64"/>
      <c r="D35" s="64"/>
      <c r="E35" s="64"/>
      <c r="F35" s="64"/>
      <c r="G35" s="71"/>
      <c r="H35" s="71"/>
      <c r="I35" s="67"/>
      <c r="J35" s="67"/>
    </row>
    <row r="36" spans="1:10" x14ac:dyDescent="0.25">
      <c r="A36" s="63" t="s">
        <v>99</v>
      </c>
      <c r="B36" s="70"/>
      <c r="C36" s="64"/>
      <c r="D36" s="64"/>
      <c r="E36" s="64"/>
      <c r="F36" s="64"/>
      <c r="G36" s="71"/>
      <c r="H36" s="71"/>
      <c r="I36" s="67"/>
      <c r="J36" s="67"/>
    </row>
    <row r="37" spans="1:10" x14ac:dyDescent="0.25">
      <c r="A37" s="63" t="s">
        <v>100</v>
      </c>
      <c r="B37" s="70"/>
      <c r="C37" s="64"/>
      <c r="D37" s="64"/>
      <c r="E37" s="64"/>
      <c r="F37" s="64"/>
      <c r="G37" s="71"/>
      <c r="H37" s="71"/>
      <c r="I37" s="67"/>
      <c r="J37" s="67"/>
    </row>
    <row r="38" spans="1:10" x14ac:dyDescent="0.25">
      <c r="A38" s="63" t="s">
        <v>101</v>
      </c>
      <c r="B38" s="70"/>
      <c r="C38" s="64"/>
      <c r="D38" s="64"/>
      <c r="E38" s="64"/>
      <c r="F38" s="64"/>
      <c r="G38" s="71"/>
      <c r="H38" s="71"/>
      <c r="I38" s="67"/>
      <c r="J38" s="67"/>
    </row>
    <row r="39" spans="1:10" x14ac:dyDescent="0.25">
      <c r="A39" s="63" t="s">
        <v>102</v>
      </c>
      <c r="B39" s="70"/>
      <c r="C39" s="64"/>
      <c r="D39" s="64"/>
      <c r="E39" s="64"/>
      <c r="F39" s="64"/>
      <c r="G39" s="71"/>
      <c r="H39" s="71"/>
      <c r="I39" s="67"/>
      <c r="J39" s="67"/>
    </row>
    <row r="40" spans="1:10" x14ac:dyDescent="0.25">
      <c r="A40" s="63" t="s">
        <v>103</v>
      </c>
      <c r="B40" s="70"/>
      <c r="C40" s="64"/>
      <c r="D40" s="64"/>
      <c r="E40" s="64"/>
      <c r="F40" s="64"/>
      <c r="G40" s="71"/>
      <c r="H40" s="71"/>
      <c r="I40" s="67"/>
      <c r="J40" s="67"/>
    </row>
    <row r="41" spans="1:10" x14ac:dyDescent="0.25">
      <c r="A41" s="63" t="s">
        <v>104</v>
      </c>
      <c r="B41" s="70"/>
      <c r="C41" s="64"/>
      <c r="D41" s="64"/>
      <c r="E41" s="64"/>
      <c r="F41" s="64"/>
      <c r="G41" s="71"/>
      <c r="H41" s="71"/>
      <c r="I41" s="67"/>
      <c r="J41" s="67"/>
    </row>
    <row r="42" spans="1:10" x14ac:dyDescent="0.25">
      <c r="A42" s="63" t="s">
        <v>105</v>
      </c>
      <c r="B42" s="70"/>
      <c r="C42" s="64"/>
      <c r="D42" s="64"/>
      <c r="E42" s="64"/>
      <c r="F42" s="64"/>
      <c r="G42" s="71"/>
      <c r="H42" s="71"/>
      <c r="I42" s="67"/>
      <c r="J42" s="67"/>
    </row>
    <row r="43" spans="1:10" x14ac:dyDescent="0.25">
      <c r="A43" s="63" t="s">
        <v>106</v>
      </c>
      <c r="B43" s="70"/>
      <c r="C43" s="64"/>
      <c r="D43" s="64"/>
      <c r="E43" s="64"/>
      <c r="F43" s="64"/>
      <c r="G43" s="71"/>
      <c r="H43" s="71"/>
      <c r="I43" s="67"/>
      <c r="J43" s="67"/>
    </row>
    <row r="44" spans="1:10" ht="15.75" x14ac:dyDescent="0.25">
      <c r="A44" s="61">
        <v>2021</v>
      </c>
      <c r="B44" s="68"/>
      <c r="C44" s="68"/>
      <c r="D44" s="69"/>
      <c r="E44" s="69"/>
      <c r="F44" s="69"/>
      <c r="G44" s="69"/>
      <c r="H44" s="69"/>
      <c r="I44" s="66"/>
      <c r="J44" s="66"/>
    </row>
    <row r="45" spans="1:10" x14ac:dyDescent="0.25">
      <c r="A45" s="63" t="s">
        <v>95</v>
      </c>
      <c r="B45" s="70"/>
      <c r="C45" s="64"/>
      <c r="D45" s="64"/>
      <c r="E45" s="64"/>
      <c r="F45" s="64"/>
      <c r="G45" s="71"/>
      <c r="H45" s="71"/>
      <c r="I45" s="67"/>
      <c r="J45" s="67"/>
    </row>
    <row r="46" spans="1:10" x14ac:dyDescent="0.25">
      <c r="A46" s="63" t="s">
        <v>96</v>
      </c>
      <c r="B46" s="70"/>
      <c r="C46" s="64"/>
      <c r="D46" s="64"/>
      <c r="E46" s="64"/>
      <c r="F46" s="64"/>
      <c r="G46" s="71"/>
      <c r="H46" s="71"/>
      <c r="I46" s="67"/>
      <c r="J46" s="67"/>
    </row>
    <row r="47" spans="1:10" x14ac:dyDescent="0.25">
      <c r="A47" s="63" t="s">
        <v>97</v>
      </c>
      <c r="B47" s="70"/>
      <c r="C47" s="64"/>
      <c r="D47" s="64"/>
      <c r="E47" s="64"/>
      <c r="F47" s="64"/>
      <c r="G47" s="71"/>
      <c r="H47" s="71"/>
      <c r="I47" s="67"/>
      <c r="J47" s="67"/>
    </row>
    <row r="48" spans="1:10" x14ac:dyDescent="0.25">
      <c r="A48" s="63" t="s">
        <v>98</v>
      </c>
      <c r="B48" s="70"/>
      <c r="C48" s="64"/>
      <c r="D48" s="64"/>
      <c r="E48" s="64"/>
      <c r="F48" s="64"/>
      <c r="G48" s="71"/>
      <c r="H48" s="71"/>
      <c r="I48" s="67"/>
      <c r="J48" s="67"/>
    </row>
    <row r="49" spans="1:10" x14ac:dyDescent="0.25">
      <c r="A49" s="63" t="s">
        <v>99</v>
      </c>
      <c r="B49" s="70"/>
      <c r="C49" s="64"/>
      <c r="D49" s="64"/>
      <c r="E49" s="64"/>
      <c r="F49" s="64"/>
      <c r="G49" s="71"/>
      <c r="H49" s="71"/>
      <c r="I49" s="67"/>
      <c r="J49" s="67"/>
    </row>
    <row r="50" spans="1:10" x14ac:dyDescent="0.25">
      <c r="A50" s="63" t="s">
        <v>100</v>
      </c>
      <c r="B50" s="70"/>
      <c r="C50" s="64"/>
      <c r="D50" s="64"/>
      <c r="E50" s="64"/>
      <c r="F50" s="64"/>
      <c r="G50" s="71"/>
      <c r="H50" s="71"/>
      <c r="I50" s="67"/>
      <c r="J50" s="67"/>
    </row>
    <row r="51" spans="1:10" x14ac:dyDescent="0.25">
      <c r="A51" s="63" t="s">
        <v>101</v>
      </c>
      <c r="B51" s="70"/>
      <c r="C51" s="64"/>
      <c r="D51" s="64"/>
      <c r="E51" s="64"/>
      <c r="F51" s="64"/>
      <c r="G51" s="71"/>
      <c r="H51" s="71"/>
      <c r="I51" s="67"/>
      <c r="J51" s="67"/>
    </row>
    <row r="52" spans="1:10" x14ac:dyDescent="0.25">
      <c r="A52" s="63" t="s">
        <v>102</v>
      </c>
      <c r="B52" s="70"/>
      <c r="C52" s="64"/>
      <c r="D52" s="64"/>
      <c r="E52" s="64"/>
      <c r="F52" s="64"/>
      <c r="G52" s="71"/>
      <c r="H52" s="71"/>
      <c r="I52" s="67"/>
      <c r="J52" s="67"/>
    </row>
    <row r="53" spans="1:10" x14ac:dyDescent="0.25">
      <c r="A53" s="63" t="s">
        <v>103</v>
      </c>
      <c r="B53" s="70"/>
      <c r="C53" s="64"/>
      <c r="D53" s="64"/>
      <c r="E53" s="64"/>
      <c r="F53" s="64"/>
      <c r="G53" s="71"/>
      <c r="H53" s="71"/>
      <c r="I53" s="67"/>
      <c r="J53" s="67"/>
    </row>
    <row r="54" spans="1:10" x14ac:dyDescent="0.25">
      <c r="A54" s="63" t="s">
        <v>104</v>
      </c>
      <c r="B54" s="70"/>
      <c r="C54" s="64"/>
      <c r="D54" s="64"/>
      <c r="E54" s="64"/>
      <c r="F54" s="64"/>
      <c r="G54" s="71"/>
      <c r="H54" s="71"/>
      <c r="I54" s="67"/>
      <c r="J54" s="67"/>
    </row>
    <row r="55" spans="1:10" x14ac:dyDescent="0.25">
      <c r="A55" s="63" t="s">
        <v>105</v>
      </c>
      <c r="B55" s="70"/>
      <c r="C55" s="64"/>
      <c r="D55" s="64"/>
      <c r="E55" s="64"/>
      <c r="F55" s="64"/>
      <c r="G55" s="71"/>
      <c r="H55" s="71"/>
      <c r="I55" s="67"/>
      <c r="J55" s="67"/>
    </row>
    <row r="56" spans="1:10" x14ac:dyDescent="0.25">
      <c r="A56" s="63" t="s">
        <v>106</v>
      </c>
      <c r="B56" s="70"/>
      <c r="C56" s="64"/>
      <c r="D56" s="64"/>
      <c r="E56" s="64"/>
      <c r="F56" s="64"/>
      <c r="G56" s="71"/>
      <c r="H56" s="71"/>
      <c r="I56" s="67"/>
      <c r="J56" s="67"/>
    </row>
    <row r="57" spans="1:10" ht="15.75" x14ac:dyDescent="0.25">
      <c r="A57" s="61">
        <v>2022</v>
      </c>
      <c r="B57" s="68"/>
      <c r="C57" s="68"/>
      <c r="D57" s="69"/>
      <c r="E57" s="69"/>
      <c r="F57" s="69"/>
      <c r="G57" s="69"/>
      <c r="H57" s="69"/>
      <c r="I57" s="66"/>
      <c r="J57" s="66"/>
    </row>
    <row r="58" spans="1:10" x14ac:dyDescent="0.25">
      <c r="A58" s="63" t="s">
        <v>95</v>
      </c>
      <c r="B58" s="70"/>
      <c r="C58" s="64"/>
      <c r="D58" s="64"/>
      <c r="E58" s="64"/>
      <c r="F58" s="64"/>
      <c r="G58" s="71"/>
      <c r="H58" s="71"/>
      <c r="I58" s="67"/>
      <c r="J58" s="67"/>
    </row>
    <row r="59" spans="1:10" x14ac:dyDescent="0.25">
      <c r="A59" s="63" t="s">
        <v>96</v>
      </c>
      <c r="B59" s="70"/>
      <c r="C59" s="64"/>
      <c r="D59" s="64"/>
      <c r="E59" s="64"/>
      <c r="F59" s="64"/>
      <c r="G59" s="71"/>
      <c r="H59" s="71"/>
      <c r="I59" s="67"/>
      <c r="J59" s="67"/>
    </row>
    <row r="60" spans="1:10" x14ac:dyDescent="0.25">
      <c r="A60" s="63" t="s">
        <v>97</v>
      </c>
      <c r="B60" s="70"/>
      <c r="C60" s="64"/>
      <c r="D60" s="64"/>
      <c r="E60" s="64"/>
      <c r="F60" s="64"/>
      <c r="G60" s="71"/>
      <c r="H60" s="71"/>
      <c r="I60" s="67"/>
      <c r="J60" s="67"/>
    </row>
    <row r="61" spans="1:10" x14ac:dyDescent="0.25">
      <c r="A61" s="63" t="s">
        <v>98</v>
      </c>
      <c r="B61" s="70"/>
      <c r="C61" s="64"/>
      <c r="D61" s="64"/>
      <c r="E61" s="64"/>
      <c r="F61" s="64"/>
      <c r="G61" s="71"/>
      <c r="H61" s="71"/>
      <c r="I61" s="67"/>
      <c r="J61" s="67"/>
    </row>
    <row r="62" spans="1:10" x14ac:dyDescent="0.25">
      <c r="A62" s="63" t="s">
        <v>99</v>
      </c>
      <c r="B62" s="70"/>
      <c r="C62" s="64"/>
      <c r="D62" s="64"/>
      <c r="E62" s="64"/>
      <c r="F62" s="64"/>
      <c r="G62" s="71"/>
      <c r="H62" s="71"/>
      <c r="I62" s="67"/>
      <c r="J62" s="67"/>
    </row>
    <row r="63" spans="1:10" x14ac:dyDescent="0.25">
      <c r="A63" s="63" t="s">
        <v>100</v>
      </c>
      <c r="B63" s="70"/>
      <c r="C63" s="64"/>
      <c r="D63" s="64"/>
      <c r="E63" s="64"/>
      <c r="F63" s="64"/>
      <c r="G63" s="71"/>
      <c r="H63" s="71"/>
      <c r="I63" s="67"/>
      <c r="J63" s="67"/>
    </row>
    <row r="64" spans="1:10" x14ac:dyDescent="0.25">
      <c r="A64" s="63" t="s">
        <v>101</v>
      </c>
      <c r="B64" s="70"/>
      <c r="C64" s="64"/>
      <c r="D64" s="64"/>
      <c r="E64" s="64"/>
      <c r="F64" s="64"/>
      <c r="G64" s="71"/>
      <c r="H64" s="71"/>
      <c r="I64" s="67"/>
      <c r="J64" s="67"/>
    </row>
    <row r="65" spans="1:10" x14ac:dyDescent="0.25">
      <c r="A65" s="63" t="s">
        <v>102</v>
      </c>
      <c r="B65" s="70"/>
      <c r="C65" s="64"/>
      <c r="D65" s="64"/>
      <c r="E65" s="64"/>
      <c r="F65" s="64"/>
      <c r="G65" s="71"/>
      <c r="H65" s="71"/>
      <c r="I65" s="67"/>
      <c r="J65" s="67"/>
    </row>
    <row r="66" spans="1:10" x14ac:dyDescent="0.25">
      <c r="A66" s="63" t="s">
        <v>103</v>
      </c>
      <c r="B66" s="70"/>
      <c r="C66" s="64"/>
      <c r="D66" s="64"/>
      <c r="E66" s="64"/>
      <c r="F66" s="64"/>
      <c r="G66" s="71"/>
      <c r="H66" s="71"/>
      <c r="I66" s="67"/>
      <c r="J66" s="67"/>
    </row>
    <row r="67" spans="1:10" x14ac:dyDescent="0.25">
      <c r="A67" s="63" t="s">
        <v>104</v>
      </c>
      <c r="B67" s="70"/>
      <c r="C67" s="64"/>
      <c r="D67" s="64"/>
      <c r="E67" s="64"/>
      <c r="F67" s="64"/>
      <c r="G67" s="71"/>
      <c r="H67" s="71"/>
      <c r="I67" s="67"/>
      <c r="J67" s="67"/>
    </row>
    <row r="68" spans="1:10" x14ac:dyDescent="0.25">
      <c r="A68" s="63" t="s">
        <v>105</v>
      </c>
      <c r="B68" s="70"/>
      <c r="C68" s="64"/>
      <c r="D68" s="64"/>
      <c r="E68" s="64"/>
      <c r="F68" s="64"/>
      <c r="G68" s="71"/>
      <c r="H68" s="71"/>
      <c r="I68" s="67"/>
      <c r="J68" s="67"/>
    </row>
    <row r="69" spans="1:10" x14ac:dyDescent="0.25">
      <c r="A69" s="63" t="s">
        <v>106</v>
      </c>
      <c r="B69" s="70"/>
      <c r="C69" s="64"/>
      <c r="D69" s="64"/>
      <c r="E69" s="64"/>
      <c r="F69" s="64"/>
      <c r="G69" s="71"/>
      <c r="H69" s="71"/>
      <c r="I69" s="67"/>
      <c r="J69" s="67"/>
    </row>
    <row r="70" spans="1:10" ht="15.75" x14ac:dyDescent="0.25">
      <c r="A70" s="61">
        <v>2023</v>
      </c>
      <c r="B70" s="68"/>
      <c r="C70" s="68"/>
      <c r="D70" s="69"/>
      <c r="E70" s="69"/>
      <c r="F70" s="69"/>
      <c r="G70" s="69"/>
      <c r="H70" s="69"/>
      <c r="I70" s="66"/>
      <c r="J70" s="66"/>
    </row>
    <row r="71" spans="1:10" x14ac:dyDescent="0.25">
      <c r="A71" s="63" t="s">
        <v>95</v>
      </c>
      <c r="B71" s="70"/>
      <c r="C71" s="64"/>
      <c r="D71" s="64"/>
      <c r="E71" s="64"/>
      <c r="F71" s="64"/>
      <c r="G71" s="71"/>
      <c r="H71" s="71"/>
      <c r="I71" s="67"/>
      <c r="J71" s="67"/>
    </row>
    <row r="72" spans="1:10" x14ac:dyDescent="0.25">
      <c r="A72" s="63" t="s">
        <v>96</v>
      </c>
      <c r="B72" s="70"/>
      <c r="C72" s="64"/>
      <c r="D72" s="64"/>
      <c r="E72" s="64"/>
      <c r="F72" s="64"/>
      <c r="G72" s="71"/>
      <c r="H72" s="71"/>
      <c r="I72" s="67"/>
      <c r="J72" s="67"/>
    </row>
    <row r="73" spans="1:10" x14ac:dyDescent="0.25">
      <c r="A73" s="63" t="s">
        <v>97</v>
      </c>
      <c r="B73" s="70"/>
      <c r="C73" s="64"/>
      <c r="D73" s="64"/>
      <c r="E73" s="64"/>
      <c r="F73" s="64"/>
      <c r="G73" s="71"/>
      <c r="H73" s="71"/>
      <c r="I73" s="67"/>
      <c r="J73" s="67"/>
    </row>
    <row r="74" spans="1:10" x14ac:dyDescent="0.25">
      <c r="A74" s="63" t="s">
        <v>98</v>
      </c>
      <c r="B74" s="70"/>
      <c r="C74" s="64"/>
      <c r="D74" s="64"/>
      <c r="E74" s="64"/>
      <c r="F74" s="64"/>
      <c r="G74" s="71"/>
      <c r="H74" s="71"/>
      <c r="I74" s="67"/>
      <c r="J74" s="67"/>
    </row>
    <row r="75" spans="1:10" x14ac:dyDescent="0.25">
      <c r="A75" s="63" t="s">
        <v>99</v>
      </c>
      <c r="B75" s="70"/>
      <c r="C75" s="64"/>
      <c r="D75" s="64"/>
      <c r="E75" s="64"/>
      <c r="F75" s="64"/>
      <c r="G75" s="71"/>
      <c r="H75" s="71"/>
      <c r="I75" s="67"/>
      <c r="J75" s="67"/>
    </row>
    <row r="76" spans="1:10" x14ac:dyDescent="0.25">
      <c r="A76" s="63" t="s">
        <v>100</v>
      </c>
      <c r="B76" s="70"/>
      <c r="C76" s="64"/>
      <c r="D76" s="64"/>
      <c r="E76" s="64"/>
      <c r="F76" s="64"/>
      <c r="G76" s="71"/>
      <c r="H76" s="71"/>
      <c r="I76" s="67"/>
      <c r="J76" s="67"/>
    </row>
    <row r="77" spans="1:10" x14ac:dyDescent="0.25">
      <c r="A77" s="63" t="s">
        <v>101</v>
      </c>
      <c r="B77" s="70"/>
      <c r="C77" s="64"/>
      <c r="D77" s="64"/>
      <c r="E77" s="64"/>
      <c r="F77" s="64"/>
      <c r="G77" s="71"/>
      <c r="H77" s="71"/>
      <c r="I77" s="67"/>
      <c r="J77" s="67"/>
    </row>
    <row r="78" spans="1:10" x14ac:dyDescent="0.25">
      <c r="A78" s="63" t="s">
        <v>102</v>
      </c>
      <c r="B78" s="70"/>
      <c r="C78" s="64"/>
      <c r="D78" s="64"/>
      <c r="E78" s="64"/>
      <c r="F78" s="64"/>
      <c r="G78" s="71"/>
      <c r="H78" s="71"/>
      <c r="I78" s="67"/>
      <c r="J78" s="67"/>
    </row>
    <row r="79" spans="1:10" x14ac:dyDescent="0.25">
      <c r="A79" s="63" t="s">
        <v>103</v>
      </c>
      <c r="B79" s="70"/>
      <c r="C79" s="64"/>
      <c r="D79" s="64"/>
      <c r="E79" s="64"/>
      <c r="F79" s="64"/>
      <c r="G79" s="71"/>
      <c r="H79" s="71"/>
      <c r="I79" s="67"/>
      <c r="J79" s="67"/>
    </row>
    <row r="80" spans="1:10" x14ac:dyDescent="0.25">
      <c r="A80" s="63" t="s">
        <v>104</v>
      </c>
      <c r="B80" s="70"/>
      <c r="C80" s="64"/>
      <c r="D80" s="64"/>
      <c r="E80" s="64"/>
      <c r="F80" s="64"/>
      <c r="G80" s="71"/>
      <c r="H80" s="71"/>
      <c r="I80" s="67"/>
      <c r="J80" s="67"/>
    </row>
    <row r="81" spans="1:10" x14ac:dyDescent="0.25">
      <c r="A81" s="63" t="s">
        <v>105</v>
      </c>
      <c r="B81" s="70"/>
      <c r="C81" s="64"/>
      <c r="D81" s="64"/>
      <c r="E81" s="64"/>
      <c r="F81" s="64"/>
      <c r="G81" s="71"/>
      <c r="H81" s="71"/>
      <c r="I81" s="67"/>
      <c r="J81" s="67"/>
    </row>
    <row r="82" spans="1:10" x14ac:dyDescent="0.25">
      <c r="A82" s="63" t="s">
        <v>106</v>
      </c>
      <c r="B82" s="70"/>
      <c r="C82" s="64"/>
      <c r="D82" s="64"/>
      <c r="E82" s="64"/>
      <c r="F82" s="64"/>
      <c r="G82" s="71"/>
      <c r="H82" s="71"/>
      <c r="I82" s="67"/>
      <c r="J82" s="67"/>
    </row>
    <row r="83" spans="1:10" ht="15.75" x14ac:dyDescent="0.25">
      <c r="A83" s="61">
        <v>2024</v>
      </c>
      <c r="B83" s="68"/>
      <c r="C83" s="68"/>
      <c r="D83" s="69"/>
      <c r="E83" s="69"/>
      <c r="F83" s="69"/>
      <c r="G83" s="69"/>
      <c r="H83" s="69"/>
      <c r="I83" s="66"/>
      <c r="J83" s="66"/>
    </row>
    <row r="84" spans="1:10" x14ac:dyDescent="0.25">
      <c r="A84" s="63" t="s">
        <v>95</v>
      </c>
      <c r="B84" s="70"/>
      <c r="C84" s="64"/>
      <c r="D84" s="64"/>
      <c r="E84" s="64"/>
      <c r="F84" s="64"/>
      <c r="G84" s="71"/>
      <c r="H84" s="71"/>
      <c r="I84" s="67"/>
      <c r="J84" s="67"/>
    </row>
    <row r="85" spans="1:10" x14ac:dyDescent="0.25">
      <c r="A85" s="63" t="s">
        <v>96</v>
      </c>
      <c r="B85" s="70"/>
      <c r="C85" s="64"/>
      <c r="D85" s="64"/>
      <c r="E85" s="64"/>
      <c r="F85" s="64"/>
      <c r="G85" s="71"/>
      <c r="H85" s="71"/>
      <c r="I85" s="67"/>
      <c r="J85" s="67"/>
    </row>
    <row r="86" spans="1:10" x14ac:dyDescent="0.25">
      <c r="A86" s="63" t="s">
        <v>97</v>
      </c>
      <c r="B86" s="70"/>
      <c r="C86" s="64"/>
      <c r="D86" s="64"/>
      <c r="E86" s="64"/>
      <c r="F86" s="64"/>
      <c r="G86" s="71"/>
      <c r="H86" s="71"/>
      <c r="I86" s="67"/>
      <c r="J86" s="67"/>
    </row>
    <row r="87" spans="1:10" x14ac:dyDescent="0.25">
      <c r="A87" s="63" t="s">
        <v>98</v>
      </c>
      <c r="B87" s="70"/>
      <c r="C87" s="64"/>
      <c r="D87" s="64"/>
      <c r="E87" s="64"/>
      <c r="F87" s="64"/>
      <c r="G87" s="71"/>
      <c r="H87" s="71"/>
      <c r="I87" s="67"/>
      <c r="J87" s="67"/>
    </row>
    <row r="88" spans="1:10" x14ac:dyDescent="0.25">
      <c r="A88" s="63" t="s">
        <v>99</v>
      </c>
      <c r="B88" s="70"/>
      <c r="C88" s="64"/>
      <c r="D88" s="64"/>
      <c r="E88" s="64"/>
      <c r="F88" s="64"/>
      <c r="G88" s="71"/>
      <c r="H88" s="71"/>
      <c r="I88" s="67"/>
      <c r="J88" s="67"/>
    </row>
    <row r="89" spans="1:10" x14ac:dyDescent="0.25">
      <c r="A89" s="63" t="s">
        <v>100</v>
      </c>
      <c r="B89" s="70"/>
      <c r="C89" s="64"/>
      <c r="D89" s="64"/>
      <c r="E89" s="64"/>
      <c r="F89" s="64"/>
      <c r="G89" s="71"/>
      <c r="H89" s="71"/>
      <c r="I89" s="67"/>
      <c r="J89" s="67"/>
    </row>
    <row r="90" spans="1:10" x14ac:dyDescent="0.25">
      <c r="A90" s="63" t="s">
        <v>101</v>
      </c>
      <c r="B90" s="70"/>
      <c r="C90" s="64"/>
      <c r="D90" s="64"/>
      <c r="E90" s="64"/>
      <c r="F90" s="64"/>
      <c r="G90" s="71"/>
      <c r="H90" s="71"/>
      <c r="I90" s="67"/>
      <c r="J90" s="67"/>
    </row>
    <row r="91" spans="1:10" x14ac:dyDescent="0.25">
      <c r="A91" s="63" t="s">
        <v>102</v>
      </c>
      <c r="B91" s="70"/>
      <c r="C91" s="64"/>
      <c r="D91" s="64"/>
      <c r="E91" s="64"/>
      <c r="F91" s="64"/>
      <c r="G91" s="71"/>
      <c r="H91" s="71"/>
      <c r="I91" s="67"/>
      <c r="J91" s="67"/>
    </row>
    <row r="92" spans="1:10" x14ac:dyDescent="0.25">
      <c r="A92" s="63" t="s">
        <v>103</v>
      </c>
      <c r="B92" s="70"/>
      <c r="C92" s="64"/>
      <c r="D92" s="64"/>
      <c r="E92" s="64"/>
      <c r="F92" s="64"/>
      <c r="G92" s="71"/>
      <c r="H92" s="71"/>
      <c r="I92" s="67"/>
      <c r="J92" s="67"/>
    </row>
    <row r="93" spans="1:10" x14ac:dyDescent="0.25">
      <c r="A93" s="63" t="s">
        <v>104</v>
      </c>
      <c r="B93" s="70"/>
      <c r="C93" s="64"/>
      <c r="D93" s="64"/>
      <c r="E93" s="64"/>
      <c r="F93" s="64"/>
      <c r="G93" s="71"/>
      <c r="H93" s="71"/>
      <c r="I93" s="67"/>
      <c r="J93" s="67"/>
    </row>
    <row r="94" spans="1:10" x14ac:dyDescent="0.25">
      <c r="A94" s="63" t="s">
        <v>105</v>
      </c>
      <c r="B94" s="70"/>
      <c r="C94" s="64"/>
      <c r="D94" s="64"/>
      <c r="E94" s="64"/>
      <c r="F94" s="64"/>
      <c r="G94" s="71"/>
      <c r="H94" s="71"/>
      <c r="I94" s="67"/>
      <c r="J94" s="67"/>
    </row>
    <row r="95" spans="1:10" x14ac:dyDescent="0.25">
      <c r="A95" s="63" t="s">
        <v>106</v>
      </c>
      <c r="B95" s="70"/>
      <c r="C95" s="64"/>
      <c r="D95" s="64"/>
      <c r="E95" s="64"/>
      <c r="F95" s="64"/>
      <c r="G95" s="71"/>
      <c r="H95" s="71"/>
      <c r="I95" s="67"/>
      <c r="J95" s="67"/>
    </row>
    <row r="96" spans="1:10" ht="15.75" x14ac:dyDescent="0.25">
      <c r="A96" s="61">
        <v>2025</v>
      </c>
      <c r="B96" s="68"/>
      <c r="C96" s="68"/>
      <c r="D96" s="69"/>
      <c r="E96" s="69"/>
      <c r="F96" s="69"/>
      <c r="G96" s="69"/>
      <c r="H96" s="69"/>
      <c r="I96" s="66"/>
      <c r="J96" s="66"/>
    </row>
    <row r="97" spans="1:10" x14ac:dyDescent="0.25">
      <c r="A97" s="63" t="s">
        <v>95</v>
      </c>
      <c r="B97" s="70"/>
      <c r="C97" s="64"/>
      <c r="D97" s="64"/>
      <c r="E97" s="64"/>
      <c r="F97" s="64"/>
      <c r="G97" s="71"/>
      <c r="H97" s="71"/>
      <c r="I97" s="67"/>
      <c r="J97" s="67"/>
    </row>
    <row r="98" spans="1:10" x14ac:dyDescent="0.25">
      <c r="A98" s="63" t="s">
        <v>96</v>
      </c>
      <c r="B98" s="70"/>
      <c r="C98" s="64"/>
      <c r="D98" s="64"/>
      <c r="E98" s="64"/>
      <c r="F98" s="64"/>
      <c r="G98" s="71"/>
      <c r="H98" s="71"/>
      <c r="I98" s="67"/>
      <c r="J98" s="67"/>
    </row>
    <row r="99" spans="1:10" x14ac:dyDescent="0.25">
      <c r="A99" s="63" t="s">
        <v>97</v>
      </c>
      <c r="B99" s="70"/>
      <c r="C99" s="64"/>
      <c r="D99" s="64"/>
      <c r="E99" s="64"/>
      <c r="F99" s="64"/>
      <c r="G99" s="71"/>
      <c r="H99" s="71"/>
      <c r="I99" s="67"/>
      <c r="J99" s="67"/>
    </row>
    <row r="100" spans="1:10" x14ac:dyDescent="0.25">
      <c r="A100" s="63" t="s">
        <v>98</v>
      </c>
      <c r="B100" s="70"/>
      <c r="C100" s="64"/>
      <c r="D100" s="64"/>
      <c r="E100" s="64"/>
      <c r="F100" s="64"/>
      <c r="G100" s="71"/>
      <c r="H100" s="71"/>
      <c r="I100" s="67"/>
      <c r="J100" s="67"/>
    </row>
    <row r="101" spans="1:10" x14ac:dyDescent="0.25">
      <c r="A101" s="63" t="s">
        <v>99</v>
      </c>
      <c r="B101" s="70"/>
      <c r="C101" s="64"/>
      <c r="D101" s="64"/>
      <c r="E101" s="64"/>
      <c r="F101" s="64"/>
      <c r="G101" s="71"/>
      <c r="H101" s="71"/>
      <c r="I101" s="67"/>
      <c r="J101" s="67"/>
    </row>
    <row r="102" spans="1:10" x14ac:dyDescent="0.25">
      <c r="A102" s="63" t="s">
        <v>100</v>
      </c>
      <c r="B102" s="70"/>
      <c r="C102" s="64"/>
      <c r="D102" s="64"/>
      <c r="E102" s="64"/>
      <c r="F102" s="64"/>
      <c r="G102" s="71"/>
      <c r="H102" s="71"/>
      <c r="I102" s="67"/>
      <c r="J102" s="67"/>
    </row>
    <row r="103" spans="1:10" x14ac:dyDescent="0.25">
      <c r="A103" s="63" t="s">
        <v>101</v>
      </c>
      <c r="B103" s="70"/>
      <c r="C103" s="64"/>
      <c r="D103" s="64"/>
      <c r="E103" s="64"/>
      <c r="F103" s="64"/>
      <c r="G103" s="71"/>
      <c r="H103" s="71"/>
      <c r="I103" s="67"/>
      <c r="J103" s="67"/>
    </row>
    <row r="104" spans="1:10" x14ac:dyDescent="0.25">
      <c r="A104" s="63" t="s">
        <v>102</v>
      </c>
      <c r="B104" s="70"/>
      <c r="C104" s="64"/>
      <c r="D104" s="64"/>
      <c r="E104" s="64"/>
      <c r="F104" s="64"/>
      <c r="G104" s="71"/>
      <c r="H104" s="71"/>
      <c r="I104" s="67"/>
      <c r="J104" s="67"/>
    </row>
    <row r="105" spans="1:10" x14ac:dyDescent="0.25">
      <c r="A105" s="63" t="s">
        <v>103</v>
      </c>
      <c r="B105" s="70"/>
      <c r="C105" s="64"/>
      <c r="D105" s="64"/>
      <c r="E105" s="64"/>
      <c r="F105" s="64"/>
      <c r="G105" s="71"/>
      <c r="H105" s="71"/>
      <c r="I105" s="67"/>
      <c r="J105" s="67"/>
    </row>
    <row r="106" spans="1:10" x14ac:dyDescent="0.25">
      <c r="A106" s="63" t="s">
        <v>104</v>
      </c>
      <c r="B106" s="70"/>
      <c r="C106" s="64"/>
      <c r="D106" s="64"/>
      <c r="E106" s="64"/>
      <c r="F106" s="64"/>
      <c r="G106" s="71"/>
      <c r="H106" s="71"/>
      <c r="I106" s="67"/>
      <c r="J106" s="67"/>
    </row>
    <row r="107" spans="1:10" x14ac:dyDescent="0.25">
      <c r="A107" s="63" t="s">
        <v>105</v>
      </c>
      <c r="B107" s="70"/>
      <c r="C107" s="64"/>
      <c r="D107" s="64"/>
      <c r="E107" s="64"/>
      <c r="F107" s="64"/>
      <c r="G107" s="71"/>
      <c r="H107" s="71"/>
      <c r="I107" s="67"/>
      <c r="J107" s="67"/>
    </row>
    <row r="108" spans="1:10" x14ac:dyDescent="0.25">
      <c r="A108" s="63" t="s">
        <v>106</v>
      </c>
      <c r="B108" s="70"/>
      <c r="C108" s="64"/>
      <c r="D108" s="64"/>
      <c r="E108" s="64"/>
      <c r="F108" s="64"/>
      <c r="G108" s="71"/>
      <c r="H108" s="71"/>
      <c r="I108" s="67"/>
      <c r="J108" s="67"/>
    </row>
    <row r="109" spans="1:10" ht="15.75" x14ac:dyDescent="0.25">
      <c r="A109" s="61">
        <v>2026</v>
      </c>
      <c r="B109" s="68"/>
      <c r="C109" s="68"/>
      <c r="D109" s="69"/>
      <c r="E109" s="69"/>
      <c r="F109" s="69"/>
      <c r="G109" s="69"/>
      <c r="H109" s="69"/>
      <c r="I109" s="66"/>
      <c r="J109" s="66"/>
    </row>
    <row r="110" spans="1:10" x14ac:dyDescent="0.25">
      <c r="A110" s="63" t="s">
        <v>95</v>
      </c>
      <c r="B110" s="70"/>
      <c r="C110" s="64"/>
      <c r="D110" s="64"/>
      <c r="E110" s="64"/>
      <c r="F110" s="64"/>
      <c r="G110" s="71"/>
      <c r="H110" s="71"/>
      <c r="I110" s="67"/>
      <c r="J110" s="67"/>
    </row>
    <row r="111" spans="1:10" x14ac:dyDescent="0.25">
      <c r="A111" s="63" t="s">
        <v>96</v>
      </c>
      <c r="B111" s="70"/>
      <c r="C111" s="64"/>
      <c r="D111" s="64"/>
      <c r="E111" s="64"/>
      <c r="F111" s="64"/>
      <c r="G111" s="71"/>
      <c r="H111" s="71"/>
      <c r="I111" s="67"/>
      <c r="J111" s="67"/>
    </row>
    <row r="112" spans="1:10" x14ac:dyDescent="0.25">
      <c r="A112" s="63" t="s">
        <v>97</v>
      </c>
      <c r="B112" s="70"/>
      <c r="C112" s="64"/>
      <c r="D112" s="64"/>
      <c r="E112" s="64"/>
      <c r="F112" s="64"/>
      <c r="G112" s="71"/>
      <c r="H112" s="71"/>
      <c r="I112" s="67"/>
      <c r="J112" s="67"/>
    </row>
    <row r="113" spans="1:10" x14ac:dyDescent="0.25">
      <c r="A113" s="63" t="s">
        <v>98</v>
      </c>
      <c r="B113" s="70"/>
      <c r="C113" s="64"/>
      <c r="D113" s="64"/>
      <c r="E113" s="64"/>
      <c r="F113" s="64"/>
      <c r="G113" s="71"/>
      <c r="H113" s="71"/>
      <c r="I113" s="67"/>
      <c r="J113" s="67"/>
    </row>
    <row r="114" spans="1:10" x14ac:dyDescent="0.25">
      <c r="A114" s="63" t="s">
        <v>99</v>
      </c>
      <c r="B114" s="70"/>
      <c r="C114" s="64"/>
      <c r="D114" s="64"/>
      <c r="E114" s="64"/>
      <c r="F114" s="64"/>
      <c r="G114" s="71"/>
      <c r="H114" s="71"/>
      <c r="I114" s="67"/>
      <c r="J114" s="67"/>
    </row>
    <row r="115" spans="1:10" x14ac:dyDescent="0.25">
      <c r="A115" s="63" t="s">
        <v>100</v>
      </c>
      <c r="B115" s="70"/>
      <c r="C115" s="64"/>
      <c r="D115" s="64"/>
      <c r="E115" s="64"/>
      <c r="F115" s="64"/>
      <c r="G115" s="71"/>
      <c r="H115" s="71"/>
      <c r="I115" s="67"/>
      <c r="J115" s="67"/>
    </row>
    <row r="116" spans="1:10" x14ac:dyDescent="0.25">
      <c r="A116" s="63" t="s">
        <v>101</v>
      </c>
      <c r="B116" s="70"/>
      <c r="C116" s="64"/>
      <c r="D116" s="64"/>
      <c r="E116" s="64"/>
      <c r="F116" s="64"/>
      <c r="G116" s="71"/>
      <c r="H116" s="71"/>
      <c r="I116" s="67"/>
      <c r="J116" s="67"/>
    </row>
    <row r="117" spans="1:10" x14ac:dyDescent="0.25">
      <c r="A117" s="63" t="s">
        <v>102</v>
      </c>
      <c r="B117" s="70"/>
      <c r="C117" s="64"/>
      <c r="D117" s="64"/>
      <c r="E117" s="64"/>
      <c r="F117" s="64"/>
      <c r="G117" s="71"/>
      <c r="H117" s="71"/>
      <c r="I117" s="67"/>
      <c r="J117" s="67"/>
    </row>
    <row r="118" spans="1:10" x14ac:dyDescent="0.25">
      <c r="A118" s="63" t="s">
        <v>103</v>
      </c>
      <c r="B118" s="70"/>
      <c r="C118" s="64"/>
      <c r="D118" s="64"/>
      <c r="E118" s="64"/>
      <c r="F118" s="64"/>
      <c r="G118" s="71"/>
      <c r="H118" s="71"/>
      <c r="I118" s="67"/>
      <c r="J118" s="67"/>
    </row>
    <row r="119" spans="1:10" x14ac:dyDescent="0.25">
      <c r="A119" s="63" t="s">
        <v>104</v>
      </c>
      <c r="B119" s="70"/>
      <c r="C119" s="64"/>
      <c r="D119" s="64"/>
      <c r="E119" s="64"/>
      <c r="F119" s="64"/>
      <c r="G119" s="71"/>
      <c r="H119" s="71"/>
      <c r="I119" s="67"/>
      <c r="J119" s="67"/>
    </row>
    <row r="120" spans="1:10" x14ac:dyDescent="0.25">
      <c r="A120" s="63" t="s">
        <v>105</v>
      </c>
      <c r="B120" s="70"/>
      <c r="C120" s="64"/>
      <c r="D120" s="64"/>
      <c r="E120" s="64"/>
      <c r="F120" s="64"/>
      <c r="G120" s="71"/>
      <c r="H120" s="71"/>
      <c r="I120" s="67"/>
      <c r="J120" s="67"/>
    </row>
    <row r="121" spans="1:10" x14ac:dyDescent="0.25">
      <c r="A121" s="63" t="s">
        <v>106</v>
      </c>
      <c r="B121" s="70"/>
      <c r="C121" s="64"/>
      <c r="D121" s="64"/>
      <c r="E121" s="64"/>
      <c r="F121" s="64"/>
      <c r="G121" s="71"/>
      <c r="H121" s="71"/>
      <c r="I121" s="67"/>
      <c r="J121" s="67"/>
    </row>
    <row r="122" spans="1:10" ht="15.75" x14ac:dyDescent="0.25">
      <c r="A122" s="61">
        <v>2027</v>
      </c>
      <c r="B122" s="68"/>
      <c r="C122" s="68"/>
      <c r="D122" s="69"/>
      <c r="E122" s="69"/>
      <c r="F122" s="69"/>
      <c r="G122" s="69"/>
      <c r="H122" s="69"/>
      <c r="I122" s="66"/>
      <c r="J122" s="66"/>
    </row>
    <row r="123" spans="1:10" x14ac:dyDescent="0.25">
      <c r="A123" s="63" t="s">
        <v>95</v>
      </c>
      <c r="B123" s="70"/>
      <c r="C123" s="64"/>
      <c r="D123" s="64"/>
      <c r="E123" s="64"/>
      <c r="F123" s="64"/>
      <c r="G123" s="64"/>
      <c r="H123" s="64"/>
      <c r="I123" s="65"/>
      <c r="J123" s="65"/>
    </row>
    <row r="124" spans="1:10" x14ac:dyDescent="0.25">
      <c r="A124" s="63" t="s">
        <v>96</v>
      </c>
      <c r="B124" s="70"/>
      <c r="C124" s="64"/>
      <c r="D124" s="64"/>
      <c r="E124" s="64"/>
      <c r="F124" s="64"/>
      <c r="G124" s="64"/>
      <c r="H124" s="64"/>
      <c r="I124" s="65"/>
      <c r="J124" s="65"/>
    </row>
    <row r="125" spans="1:10" x14ac:dyDescent="0.25">
      <c r="A125" s="63" t="s">
        <v>97</v>
      </c>
      <c r="B125" s="70"/>
      <c r="C125" s="64"/>
      <c r="D125" s="64"/>
      <c r="E125" s="64"/>
      <c r="F125" s="64"/>
      <c r="G125" s="64"/>
      <c r="H125" s="64"/>
      <c r="I125" s="65"/>
      <c r="J125" s="65"/>
    </row>
    <row r="126" spans="1:10" x14ac:dyDescent="0.25">
      <c r="A126" s="63" t="s">
        <v>98</v>
      </c>
      <c r="B126" s="70"/>
      <c r="C126" s="64"/>
      <c r="D126" s="64"/>
      <c r="E126" s="64"/>
      <c r="F126" s="64"/>
      <c r="G126" s="64"/>
      <c r="H126" s="64"/>
      <c r="I126" s="65"/>
      <c r="J126" s="65"/>
    </row>
    <row r="127" spans="1:10" x14ac:dyDescent="0.25">
      <c r="A127" s="63" t="s">
        <v>99</v>
      </c>
      <c r="B127" s="70"/>
      <c r="C127" s="64"/>
      <c r="D127" s="64"/>
      <c r="E127" s="64"/>
      <c r="F127" s="64"/>
      <c r="G127" s="64"/>
      <c r="H127" s="64"/>
      <c r="I127" s="65"/>
      <c r="J127" s="65"/>
    </row>
    <row r="128" spans="1:10" x14ac:dyDescent="0.25">
      <c r="A128" s="63" t="s">
        <v>100</v>
      </c>
      <c r="B128" s="70"/>
      <c r="C128" s="64"/>
      <c r="D128" s="64"/>
      <c r="E128" s="64"/>
      <c r="F128" s="64"/>
      <c r="G128" s="64"/>
      <c r="H128" s="64"/>
      <c r="I128" s="65"/>
      <c r="J128" s="65"/>
    </row>
    <row r="129" spans="1:10" x14ac:dyDescent="0.25">
      <c r="A129" s="63" t="s">
        <v>101</v>
      </c>
      <c r="B129" s="70"/>
      <c r="C129" s="64"/>
      <c r="D129" s="64"/>
      <c r="E129" s="64"/>
      <c r="F129" s="64"/>
      <c r="G129" s="64"/>
      <c r="H129" s="64"/>
      <c r="I129" s="65"/>
      <c r="J129" s="65"/>
    </row>
    <row r="130" spans="1:10" x14ac:dyDescent="0.25">
      <c r="A130" s="63" t="s">
        <v>102</v>
      </c>
      <c r="B130" s="70"/>
      <c r="C130" s="64"/>
      <c r="D130" s="64"/>
      <c r="E130" s="64"/>
      <c r="F130" s="64"/>
      <c r="G130" s="64"/>
      <c r="H130" s="64"/>
      <c r="I130" s="65"/>
      <c r="J130" s="65"/>
    </row>
    <row r="131" spans="1:10" x14ac:dyDescent="0.25">
      <c r="A131" s="63" t="s">
        <v>103</v>
      </c>
      <c r="B131" s="70"/>
      <c r="C131" s="64"/>
      <c r="D131" s="64"/>
      <c r="E131" s="64"/>
      <c r="F131" s="64"/>
      <c r="G131" s="64"/>
      <c r="H131" s="64"/>
      <c r="I131" s="65"/>
      <c r="J131" s="65"/>
    </row>
    <row r="132" spans="1:10" x14ac:dyDescent="0.25">
      <c r="A132" s="63" t="s">
        <v>104</v>
      </c>
      <c r="B132" s="70"/>
      <c r="C132" s="64"/>
      <c r="D132" s="64"/>
      <c r="E132" s="64"/>
      <c r="F132" s="64"/>
      <c r="G132" s="64"/>
      <c r="H132" s="64"/>
      <c r="I132" s="65"/>
      <c r="J132" s="65"/>
    </row>
    <row r="133" spans="1:10" x14ac:dyDescent="0.25">
      <c r="A133" s="63" t="s">
        <v>105</v>
      </c>
      <c r="B133" s="70"/>
      <c r="C133" s="64"/>
      <c r="D133" s="64"/>
      <c r="E133" s="64"/>
      <c r="F133" s="64"/>
      <c r="G133" s="64"/>
      <c r="H133" s="64"/>
      <c r="I133" s="65"/>
      <c r="J133" s="65"/>
    </row>
    <row r="134" spans="1:10" x14ac:dyDescent="0.25">
      <c r="A134" s="63" t="s">
        <v>106</v>
      </c>
      <c r="B134" s="70"/>
      <c r="C134" s="64"/>
      <c r="D134" s="64"/>
      <c r="E134" s="64"/>
      <c r="F134" s="64"/>
      <c r="G134" s="64"/>
      <c r="H134" s="64"/>
      <c r="I134" s="65"/>
      <c r="J134" s="65"/>
    </row>
  </sheetData>
  <mergeCells count="5">
    <mergeCell ref="A3:A4"/>
    <mergeCell ref="B3:D3"/>
    <mergeCell ref="E3:F3"/>
    <mergeCell ref="G3:H3"/>
    <mergeCell ref="I3:J3"/>
  </mergeCells>
  <pageMargins left="0.7" right="0.7" top="0.75" bottom="0.75" header="0.3" footer="0.3"/>
  <pageSetup paperSize="9" orientation="portrait" horizontalDpi="4294967293" r:id="rId1"/>
  <headerFooter>
    <oddHeader>&amp;CPOWER SUPPLY PROCUREMENT PLAN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7D15-5196-48F0-9CF0-DB2BB29AD53E}">
  <dimension ref="D1"/>
  <sheetViews>
    <sheetView view="pageLayout" zoomScale="90" zoomScaleNormal="100" zoomScalePageLayoutView="90" workbookViewId="0">
      <selection activeCell="D50" sqref="D50"/>
    </sheetView>
  </sheetViews>
  <sheetFormatPr defaultRowHeight="15" x14ac:dyDescent="0.25"/>
  <sheetData>
    <row r="1" spans="4:4" ht="23.25" x14ac:dyDescent="0.35">
      <c r="D1" s="4" t="s">
        <v>6</v>
      </c>
    </row>
  </sheetData>
  <pageMargins left="0.70866141732283472" right="0.70866141732283472" top="0.74803149606299213" bottom="0.74803149606299213" header="0.31496062992125984" footer="0.31496062992125984"/>
  <pageSetup paperSize="9" orientation="portrait" horizontalDpi="4294967293" r:id="rId1"/>
  <headerFooter>
    <oddHeader>&amp;CPOWER SUPPLY PROCUREMENT PLAN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C630D-47F7-427C-8ED5-C26AEC65A6FC}">
  <dimension ref="A1:L46"/>
  <sheetViews>
    <sheetView view="pageLayout" topLeftCell="A24" zoomScale="70" zoomScaleNormal="100" zoomScaleSheetLayoutView="55" zoomScalePageLayoutView="70" workbookViewId="0">
      <selection activeCell="A33" sqref="A33"/>
    </sheetView>
  </sheetViews>
  <sheetFormatPr defaultRowHeight="15" x14ac:dyDescent="0.25"/>
  <cols>
    <col min="1" max="1" width="11" customWidth="1"/>
    <col min="2" max="12" width="6.7109375" customWidth="1"/>
  </cols>
  <sheetData>
    <row r="1" spans="1:12" ht="23.25" x14ac:dyDescent="0.35">
      <c r="D1" s="4" t="s">
        <v>7</v>
      </c>
    </row>
    <row r="3" spans="1:12" x14ac:dyDescent="0.25">
      <c r="A3" s="2" t="s">
        <v>29</v>
      </c>
    </row>
    <row r="4" spans="1:12" ht="15.75" thickBot="1" x14ac:dyDescent="0.3">
      <c r="F4" s="5" t="s">
        <v>108</v>
      </c>
      <c r="G4" s="5"/>
      <c r="H4" s="5"/>
      <c r="I4" s="5"/>
    </row>
    <row r="5" spans="1:12" x14ac:dyDescent="0.25">
      <c r="B5" t="s">
        <v>8</v>
      </c>
      <c r="F5" s="5"/>
      <c r="G5" s="80" t="s">
        <v>22</v>
      </c>
      <c r="H5" s="81"/>
      <c r="I5" s="81"/>
      <c r="J5" s="81"/>
      <c r="K5" s="81"/>
      <c r="L5" s="82"/>
    </row>
    <row r="6" spans="1:12" x14ac:dyDescent="0.25">
      <c r="B6" t="s">
        <v>9</v>
      </c>
      <c r="F6" s="5"/>
      <c r="G6" s="83"/>
      <c r="H6" s="84"/>
      <c r="I6" s="84"/>
      <c r="J6" s="84"/>
      <c r="K6" s="84"/>
      <c r="L6" s="85"/>
    </row>
    <row r="7" spans="1:12" x14ac:dyDescent="0.25">
      <c r="B7" t="s">
        <v>10</v>
      </c>
      <c r="F7" s="5"/>
      <c r="G7" s="83"/>
      <c r="H7" s="84"/>
      <c r="I7" s="84"/>
      <c r="J7" s="84"/>
      <c r="K7" s="84"/>
      <c r="L7" s="85"/>
    </row>
    <row r="8" spans="1:12" x14ac:dyDescent="0.25">
      <c r="B8" t="s">
        <v>11</v>
      </c>
      <c r="F8" s="5"/>
      <c r="G8" s="83"/>
      <c r="H8" s="84"/>
      <c r="I8" s="84"/>
      <c r="J8" s="84"/>
      <c r="K8" s="84"/>
      <c r="L8" s="85"/>
    </row>
    <row r="9" spans="1:12" x14ac:dyDescent="0.25">
      <c r="B9" t="s">
        <v>12</v>
      </c>
      <c r="F9" s="5"/>
      <c r="G9" s="83"/>
      <c r="H9" s="84"/>
      <c r="I9" s="84"/>
      <c r="J9" s="84"/>
      <c r="K9" s="84"/>
      <c r="L9" s="85"/>
    </row>
    <row r="10" spans="1:12" x14ac:dyDescent="0.25">
      <c r="F10" s="5"/>
      <c r="G10" s="83"/>
      <c r="H10" s="84"/>
      <c r="I10" s="84"/>
      <c r="J10" s="84"/>
      <c r="K10" s="84"/>
      <c r="L10" s="85"/>
    </row>
    <row r="11" spans="1:12" x14ac:dyDescent="0.25">
      <c r="F11" s="5"/>
      <c r="G11" s="83"/>
      <c r="H11" s="84"/>
      <c r="I11" s="84"/>
      <c r="J11" s="84"/>
      <c r="K11" s="84"/>
      <c r="L11" s="85"/>
    </row>
    <row r="12" spans="1:12" x14ac:dyDescent="0.25">
      <c r="F12" s="5"/>
      <c r="G12" s="83"/>
      <c r="H12" s="84"/>
      <c r="I12" s="84"/>
      <c r="J12" s="84"/>
      <c r="K12" s="84"/>
      <c r="L12" s="85"/>
    </row>
    <row r="13" spans="1:12" x14ac:dyDescent="0.25">
      <c r="F13" s="5"/>
      <c r="G13" s="83"/>
      <c r="H13" s="84"/>
      <c r="I13" s="84"/>
      <c r="J13" s="84"/>
      <c r="K13" s="84"/>
      <c r="L13" s="85"/>
    </row>
    <row r="14" spans="1:12" x14ac:dyDescent="0.25">
      <c r="F14" s="5"/>
      <c r="G14" s="83"/>
      <c r="H14" s="84"/>
      <c r="I14" s="84"/>
      <c r="J14" s="84"/>
      <c r="K14" s="84"/>
      <c r="L14" s="85"/>
    </row>
    <row r="15" spans="1:12" x14ac:dyDescent="0.25">
      <c r="F15" s="5"/>
      <c r="G15" s="83"/>
      <c r="H15" s="84"/>
      <c r="I15" s="84"/>
      <c r="J15" s="84"/>
      <c r="K15" s="84"/>
      <c r="L15" s="85"/>
    </row>
    <row r="16" spans="1:12" x14ac:dyDescent="0.25">
      <c r="F16" s="5"/>
      <c r="G16" s="83"/>
      <c r="H16" s="84"/>
      <c r="I16" s="84"/>
      <c r="J16" s="84"/>
      <c r="K16" s="84"/>
      <c r="L16" s="85"/>
    </row>
    <row r="17" spans="1:12" x14ac:dyDescent="0.25">
      <c r="F17" s="5"/>
      <c r="G17" s="83"/>
      <c r="H17" s="84"/>
      <c r="I17" s="84"/>
      <c r="J17" s="84"/>
      <c r="K17" s="84"/>
      <c r="L17" s="85"/>
    </row>
    <row r="18" spans="1:12" x14ac:dyDescent="0.25">
      <c r="F18" s="5"/>
      <c r="G18" s="83"/>
      <c r="H18" s="84"/>
      <c r="I18" s="84"/>
      <c r="J18" s="84"/>
      <c r="K18" s="84"/>
      <c r="L18" s="85"/>
    </row>
    <row r="19" spans="1:12" x14ac:dyDescent="0.25">
      <c r="F19" s="5"/>
      <c r="G19" s="83"/>
      <c r="H19" s="84"/>
      <c r="I19" s="84"/>
      <c r="J19" s="84"/>
      <c r="K19" s="84"/>
      <c r="L19" s="85"/>
    </row>
    <row r="20" spans="1:12" x14ac:dyDescent="0.25">
      <c r="G20" s="83"/>
      <c r="H20" s="84"/>
      <c r="I20" s="84"/>
      <c r="J20" s="84"/>
      <c r="K20" s="84"/>
      <c r="L20" s="85"/>
    </row>
    <row r="21" spans="1:12" x14ac:dyDescent="0.25">
      <c r="G21" s="83"/>
      <c r="H21" s="84"/>
      <c r="I21" s="84"/>
      <c r="J21" s="84"/>
      <c r="K21" s="84"/>
      <c r="L21" s="85"/>
    </row>
    <row r="22" spans="1:12" x14ac:dyDescent="0.25">
      <c r="G22" s="83"/>
      <c r="H22" s="84"/>
      <c r="I22" s="84"/>
      <c r="J22" s="84"/>
      <c r="K22" s="84"/>
      <c r="L22" s="85"/>
    </row>
    <row r="23" spans="1:12" ht="15.75" thickBot="1" x14ac:dyDescent="0.3">
      <c r="G23" s="86"/>
      <c r="H23" s="87"/>
      <c r="I23" s="87"/>
      <c r="J23" s="87"/>
      <c r="K23" s="87"/>
      <c r="L23" s="88"/>
    </row>
    <row r="24" spans="1:12" ht="15.75" thickBot="1" x14ac:dyDescent="0.3"/>
    <row r="25" spans="1:12" x14ac:dyDescent="0.25">
      <c r="A25" s="76" t="s">
        <v>13</v>
      </c>
      <c r="B25" s="6" t="s">
        <v>14</v>
      </c>
      <c r="C25" s="78" t="s">
        <v>15</v>
      </c>
      <c r="D25" s="78"/>
      <c r="E25" s="78"/>
      <c r="F25" s="78"/>
      <c r="G25" s="78"/>
      <c r="H25" s="78"/>
      <c r="I25" s="78"/>
      <c r="J25" s="78"/>
      <c r="K25" s="78"/>
      <c r="L25" s="79"/>
    </row>
    <row r="26" spans="1:12" ht="15.75" x14ac:dyDescent="0.25">
      <c r="A26" s="77"/>
      <c r="B26" s="7">
        <f>[1]MainMenu!$D$5-0</f>
        <v>2017</v>
      </c>
      <c r="C26" s="7">
        <f>[1]MainMenu!$D$5+1</f>
        <v>2018</v>
      </c>
      <c r="D26" s="7">
        <f>[1]MainMenu!$D$5+2</f>
        <v>2019</v>
      </c>
      <c r="E26" s="7">
        <f>[1]MainMenu!$D$5+3</f>
        <v>2020</v>
      </c>
      <c r="F26" s="7">
        <f>[1]MainMenu!$D$5+4</f>
        <v>2021</v>
      </c>
      <c r="G26" s="7">
        <f>[1]MainMenu!$D$5+5</f>
        <v>2022</v>
      </c>
      <c r="H26" s="7">
        <f>[1]MainMenu!$D$5+6</f>
        <v>2023</v>
      </c>
      <c r="I26" s="7">
        <f>[1]MainMenu!$D$5+7</f>
        <v>2024</v>
      </c>
      <c r="J26" s="7">
        <f>[1]MainMenu!$D$5+8</f>
        <v>2025</v>
      </c>
      <c r="K26" s="7">
        <f>[1]MainMenu!$D$5+9</f>
        <v>2026</v>
      </c>
      <c r="L26" s="8">
        <f>[1]MainMenu!$D$5+10</f>
        <v>2027</v>
      </c>
    </row>
    <row r="27" spans="1:12" x14ac:dyDescent="0.25">
      <c r="A27" s="9" t="s">
        <v>16</v>
      </c>
      <c r="B27" s="10">
        <v>1</v>
      </c>
      <c r="C27" s="10"/>
      <c r="D27" s="10"/>
      <c r="E27" s="10"/>
      <c r="F27" s="10"/>
      <c r="G27" s="10"/>
      <c r="H27" s="10"/>
      <c r="I27" s="10"/>
      <c r="J27" s="10"/>
      <c r="K27" s="10"/>
      <c r="L27" s="10"/>
    </row>
    <row r="28" spans="1:12" x14ac:dyDescent="0.25">
      <c r="A28" s="9" t="s">
        <v>17</v>
      </c>
      <c r="B28" s="10">
        <v>2</v>
      </c>
      <c r="C28" s="10"/>
      <c r="D28" s="10"/>
      <c r="E28" s="10"/>
      <c r="F28" s="10"/>
      <c r="G28" s="10"/>
      <c r="H28" s="10"/>
      <c r="I28" s="10"/>
      <c r="J28" s="10"/>
      <c r="K28" s="10"/>
      <c r="L28" s="10"/>
    </row>
    <row r="29" spans="1:12" x14ac:dyDescent="0.25">
      <c r="A29" s="9" t="s">
        <v>18</v>
      </c>
      <c r="B29" s="10">
        <v>3</v>
      </c>
      <c r="C29" s="10"/>
      <c r="D29" s="10"/>
      <c r="E29" s="10"/>
      <c r="F29" s="10"/>
      <c r="G29" s="10"/>
      <c r="H29" s="10"/>
      <c r="I29" s="10"/>
      <c r="J29" s="10"/>
      <c r="K29" s="10"/>
      <c r="L29" s="10"/>
    </row>
    <row r="30" spans="1:12" x14ac:dyDescent="0.25">
      <c r="A30" s="9" t="s">
        <v>19</v>
      </c>
      <c r="B30" s="10">
        <v>4</v>
      </c>
      <c r="C30" s="10"/>
      <c r="D30" s="10"/>
      <c r="E30" s="10"/>
      <c r="F30" s="10"/>
      <c r="G30" s="10"/>
      <c r="H30" s="10"/>
      <c r="I30" s="10"/>
      <c r="J30" s="10"/>
      <c r="K30" s="10"/>
      <c r="L30" s="10"/>
    </row>
    <row r="31" spans="1:12" x14ac:dyDescent="0.25">
      <c r="A31" s="9" t="s">
        <v>20</v>
      </c>
      <c r="B31" s="10"/>
      <c r="C31" s="10"/>
      <c r="D31" s="10"/>
      <c r="E31" s="10"/>
      <c r="F31" s="10"/>
      <c r="G31" s="10"/>
      <c r="H31" s="10"/>
      <c r="I31" s="10"/>
      <c r="J31" s="10"/>
      <c r="K31" s="10"/>
      <c r="L31" s="11"/>
    </row>
    <row r="32" spans="1:12" ht="15.75" thickBot="1" x14ac:dyDescent="0.3">
      <c r="A32" s="12" t="s">
        <v>21</v>
      </c>
      <c r="B32" s="13"/>
      <c r="C32" s="13"/>
      <c r="D32" s="13"/>
      <c r="E32" s="13"/>
      <c r="F32" s="13"/>
      <c r="G32" s="13"/>
      <c r="H32" s="13"/>
      <c r="I32" s="13"/>
      <c r="J32" s="13"/>
      <c r="K32" s="13"/>
      <c r="L32" s="14"/>
    </row>
    <row r="33" spans="1:4" x14ac:dyDescent="0.25">
      <c r="A33" s="37" t="s">
        <v>66</v>
      </c>
    </row>
    <row r="34" spans="1:4" x14ac:dyDescent="0.25">
      <c r="A34" s="89" t="s">
        <v>23</v>
      </c>
      <c r="B34" s="90"/>
      <c r="C34" s="90"/>
      <c r="D34" s="91"/>
    </row>
    <row r="35" spans="1:4" x14ac:dyDescent="0.25">
      <c r="A35" s="92"/>
      <c r="B35" s="93"/>
      <c r="C35" s="93"/>
      <c r="D35" s="94"/>
    </row>
    <row r="36" spans="1:4" x14ac:dyDescent="0.25">
      <c r="A36" s="92"/>
      <c r="B36" s="93"/>
      <c r="C36" s="93"/>
      <c r="D36" s="94"/>
    </row>
    <row r="37" spans="1:4" x14ac:dyDescent="0.25">
      <c r="A37" s="92"/>
      <c r="B37" s="93"/>
      <c r="C37" s="93"/>
      <c r="D37" s="94"/>
    </row>
    <row r="38" spans="1:4" x14ac:dyDescent="0.25">
      <c r="A38" s="92"/>
      <c r="B38" s="93"/>
      <c r="C38" s="93"/>
      <c r="D38" s="94"/>
    </row>
    <row r="39" spans="1:4" x14ac:dyDescent="0.25">
      <c r="A39" s="92"/>
      <c r="B39" s="93"/>
      <c r="C39" s="93"/>
      <c r="D39" s="94"/>
    </row>
    <row r="40" spans="1:4" x14ac:dyDescent="0.25">
      <c r="A40" s="92"/>
      <c r="B40" s="93"/>
      <c r="C40" s="93"/>
      <c r="D40" s="94"/>
    </row>
    <row r="41" spans="1:4" x14ac:dyDescent="0.25">
      <c r="A41" s="92"/>
      <c r="B41" s="93"/>
      <c r="C41" s="93"/>
      <c r="D41" s="94"/>
    </row>
    <row r="42" spans="1:4" x14ac:dyDescent="0.25">
      <c r="A42" s="92"/>
      <c r="B42" s="93"/>
      <c r="C42" s="93"/>
      <c r="D42" s="94"/>
    </row>
    <row r="43" spans="1:4" x14ac:dyDescent="0.25">
      <c r="A43" s="92"/>
      <c r="B43" s="93"/>
      <c r="C43" s="93"/>
      <c r="D43" s="94"/>
    </row>
    <row r="44" spans="1:4" x14ac:dyDescent="0.25">
      <c r="A44" s="92"/>
      <c r="B44" s="93"/>
      <c r="C44" s="93"/>
      <c r="D44" s="94"/>
    </row>
    <row r="45" spans="1:4" x14ac:dyDescent="0.25">
      <c r="A45" s="92"/>
      <c r="B45" s="93"/>
      <c r="C45" s="93"/>
      <c r="D45" s="94"/>
    </row>
    <row r="46" spans="1:4" x14ac:dyDescent="0.25">
      <c r="A46" s="95"/>
      <c r="B46" s="96"/>
      <c r="C46" s="96"/>
      <c r="D46" s="97"/>
    </row>
  </sheetData>
  <mergeCells count="4">
    <mergeCell ref="A25:A26"/>
    <mergeCell ref="C25:L25"/>
    <mergeCell ref="G5:L23"/>
    <mergeCell ref="A34:D46"/>
  </mergeCells>
  <pageMargins left="0.7" right="0.7" top="0.75" bottom="0.75" header="0.3" footer="0.3"/>
  <pageSetup paperSize="9" orientation="portrait" horizontalDpi="4294967293" r:id="rId1"/>
  <headerFooter>
    <oddHeader>&amp;CPOWER SUPPLY PROCUREMENT PLAN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ABECF-AE8B-4AC4-9418-52CAFF81A153}">
  <dimension ref="A1:K49"/>
  <sheetViews>
    <sheetView view="pageLayout" topLeftCell="A22" zoomScale="70" zoomScaleNormal="100" zoomScalePageLayoutView="70" workbookViewId="0">
      <selection activeCell="A15" sqref="A15"/>
    </sheetView>
  </sheetViews>
  <sheetFormatPr defaultRowHeight="15" x14ac:dyDescent="0.25"/>
  <cols>
    <col min="1" max="1" width="24.7109375" customWidth="1"/>
    <col min="2" max="11" width="6.28515625" customWidth="1"/>
    <col min="12" max="12" width="6.7109375" customWidth="1"/>
  </cols>
  <sheetData>
    <row r="1" spans="1:11" ht="23.25" x14ac:dyDescent="0.35">
      <c r="B1" s="4" t="s">
        <v>24</v>
      </c>
    </row>
    <row r="3" spans="1:11" ht="15.75" thickBot="1" x14ac:dyDescent="0.3"/>
    <row r="4" spans="1:11" x14ac:dyDescent="0.25">
      <c r="A4" s="98" t="s">
        <v>24</v>
      </c>
      <c r="B4" s="100" t="s">
        <v>25</v>
      </c>
      <c r="C4" s="101"/>
      <c r="D4" s="101"/>
      <c r="E4" s="101"/>
      <c r="F4" s="101"/>
      <c r="G4" s="101"/>
      <c r="H4" s="101"/>
      <c r="I4" s="101"/>
      <c r="J4" s="101"/>
      <c r="K4" s="102"/>
    </row>
    <row r="5" spans="1:11" ht="15.75" x14ac:dyDescent="0.25">
      <c r="A5" s="99"/>
      <c r="B5" s="16">
        <f>[1]MainMenu!$D$5-9</f>
        <v>2008</v>
      </c>
      <c r="C5" s="7">
        <f>[1]MainMenu!$D$5-8</f>
        <v>2009</v>
      </c>
      <c r="D5" s="7">
        <f>[1]MainMenu!$D$5-7</f>
        <v>2010</v>
      </c>
      <c r="E5" s="7">
        <f>[1]MainMenu!$D$5-6</f>
        <v>2011</v>
      </c>
      <c r="F5" s="7">
        <f>[1]MainMenu!$D$5-5</f>
        <v>2012</v>
      </c>
      <c r="G5" s="7">
        <f>[1]MainMenu!$D$5-4</f>
        <v>2013</v>
      </c>
      <c r="H5" s="7">
        <f>[1]MainMenu!$D$5-3</f>
        <v>2014</v>
      </c>
      <c r="I5" s="7">
        <f>[1]MainMenu!$D$5-2</f>
        <v>2015</v>
      </c>
      <c r="J5" s="7">
        <f>[1]MainMenu!$D$5-1</f>
        <v>2016</v>
      </c>
      <c r="K5" s="8">
        <f>[1]MainMenu!$D$5-0</f>
        <v>2017</v>
      </c>
    </row>
    <row r="6" spans="1:11" x14ac:dyDescent="0.25">
      <c r="A6" s="17" t="s">
        <v>26</v>
      </c>
      <c r="B6" s="18"/>
      <c r="C6" s="19"/>
      <c r="D6" s="19"/>
      <c r="E6" s="19"/>
      <c r="F6" s="19"/>
      <c r="G6" s="19"/>
      <c r="H6" s="19"/>
      <c r="I6" s="19"/>
      <c r="J6" s="19"/>
      <c r="K6" s="20"/>
    </row>
    <row r="7" spans="1:11" x14ac:dyDescent="0.25">
      <c r="A7" s="17" t="s">
        <v>27</v>
      </c>
      <c r="B7" s="18"/>
      <c r="C7" s="19"/>
      <c r="D7" s="19"/>
      <c r="E7" s="19"/>
      <c r="F7" s="19"/>
      <c r="G7" s="19"/>
      <c r="H7" s="19"/>
      <c r="I7" s="19"/>
      <c r="J7" s="19"/>
      <c r="K7" s="20"/>
    </row>
    <row r="8" spans="1:11" ht="15.75" thickBot="1" x14ac:dyDescent="0.3">
      <c r="A8" s="21" t="s">
        <v>28</v>
      </c>
      <c r="B8" s="22"/>
      <c r="C8" s="23"/>
      <c r="D8" s="23"/>
      <c r="E8" s="23"/>
      <c r="F8" s="23"/>
      <c r="G8" s="23"/>
      <c r="H8" s="23"/>
      <c r="I8" s="23"/>
      <c r="J8" s="23"/>
      <c r="K8" s="24"/>
    </row>
    <row r="9" spans="1:11" ht="15.75" thickBot="1" x14ac:dyDescent="0.3"/>
    <row r="10" spans="1:11" x14ac:dyDescent="0.25">
      <c r="A10" s="98" t="s">
        <v>24</v>
      </c>
      <c r="B10" s="103" t="s">
        <v>15</v>
      </c>
      <c r="C10" s="101"/>
      <c r="D10" s="101"/>
      <c r="E10" s="101"/>
      <c r="F10" s="101"/>
      <c r="G10" s="101"/>
      <c r="H10" s="101"/>
      <c r="I10" s="101"/>
      <c r="J10" s="101"/>
      <c r="K10" s="102"/>
    </row>
    <row r="11" spans="1:11" ht="15.75" x14ac:dyDescent="0.25">
      <c r="A11" s="99"/>
      <c r="B11" s="25">
        <f>[1]MainMenu!$D$5+1</f>
        <v>2018</v>
      </c>
      <c r="C11" s="7">
        <f>[1]MainMenu!$D$5+2</f>
        <v>2019</v>
      </c>
      <c r="D11" s="7">
        <f>[1]MainMenu!$D$5+3</f>
        <v>2020</v>
      </c>
      <c r="E11" s="7">
        <f>[1]MainMenu!$D$5+4</f>
        <v>2021</v>
      </c>
      <c r="F11" s="7">
        <f>[1]MainMenu!$D$5+5</f>
        <v>2022</v>
      </c>
      <c r="G11" s="7">
        <f>[1]MainMenu!$D$5+6</f>
        <v>2023</v>
      </c>
      <c r="H11" s="7">
        <f>[1]MainMenu!$D$5+7</f>
        <v>2024</v>
      </c>
      <c r="I11" s="7">
        <f>[1]MainMenu!$D$5+8</f>
        <v>2025</v>
      </c>
      <c r="J11" s="7">
        <f>[1]MainMenu!$D$5+9</f>
        <v>2026</v>
      </c>
      <c r="K11" s="8">
        <f>[1]MainMenu!$D$5+10</f>
        <v>2027</v>
      </c>
    </row>
    <row r="12" spans="1:11" x14ac:dyDescent="0.25">
      <c r="A12" s="17" t="s">
        <v>26</v>
      </c>
      <c r="B12" s="26">
        <v>5</v>
      </c>
      <c r="C12" s="19">
        <v>5</v>
      </c>
      <c r="D12" s="19">
        <v>5</v>
      </c>
      <c r="E12" s="19">
        <v>5</v>
      </c>
      <c r="F12" s="19">
        <v>5</v>
      </c>
      <c r="G12" s="19">
        <v>5</v>
      </c>
      <c r="H12" s="19">
        <v>5</v>
      </c>
      <c r="I12" s="19">
        <v>5</v>
      </c>
      <c r="J12" s="19">
        <v>5</v>
      </c>
      <c r="K12" s="19">
        <v>5</v>
      </c>
    </row>
    <row r="13" spans="1:11" x14ac:dyDescent="0.25">
      <c r="A13" s="17" t="s">
        <v>27</v>
      </c>
      <c r="B13" s="26">
        <v>3</v>
      </c>
      <c r="C13" s="19">
        <v>3</v>
      </c>
      <c r="D13" s="19">
        <v>3</v>
      </c>
      <c r="E13" s="19">
        <v>3</v>
      </c>
      <c r="F13" s="19">
        <v>3</v>
      </c>
      <c r="G13" s="19">
        <v>3</v>
      </c>
      <c r="H13" s="19">
        <v>3</v>
      </c>
      <c r="I13" s="19">
        <v>3</v>
      </c>
      <c r="J13" s="19">
        <v>3</v>
      </c>
      <c r="K13" s="19">
        <v>3</v>
      </c>
    </row>
    <row r="14" spans="1:11" ht="15.75" thickBot="1" x14ac:dyDescent="0.3">
      <c r="A14" s="21" t="s">
        <v>28</v>
      </c>
      <c r="B14" s="23">
        <v>2</v>
      </c>
      <c r="C14" s="23">
        <v>2</v>
      </c>
      <c r="D14" s="23">
        <v>2</v>
      </c>
      <c r="E14" s="23">
        <v>2</v>
      </c>
      <c r="F14" s="23">
        <v>2</v>
      </c>
      <c r="G14" s="23">
        <v>2</v>
      </c>
      <c r="H14" s="23">
        <v>2</v>
      </c>
      <c r="I14" s="23">
        <v>2</v>
      </c>
      <c r="J14" s="23">
        <v>2</v>
      </c>
      <c r="K14" s="23">
        <v>2</v>
      </c>
    </row>
    <row r="15" spans="1:11" x14ac:dyDescent="0.25">
      <c r="A15" s="37" t="s">
        <v>66</v>
      </c>
    </row>
    <row r="37" spans="1:11" x14ac:dyDescent="0.25">
      <c r="A37" s="104" t="s">
        <v>30</v>
      </c>
      <c r="B37" s="104"/>
      <c r="C37" s="104"/>
      <c r="D37" s="104"/>
      <c r="E37" s="104"/>
      <c r="F37" s="104"/>
      <c r="G37" s="104"/>
      <c r="H37" s="104"/>
      <c r="I37" s="104"/>
      <c r="J37" s="104"/>
      <c r="K37" s="104"/>
    </row>
    <row r="38" spans="1:11" x14ac:dyDescent="0.25">
      <c r="A38" s="104"/>
      <c r="B38" s="104"/>
      <c r="C38" s="104"/>
      <c r="D38" s="104"/>
      <c r="E38" s="104"/>
      <c r="F38" s="104"/>
      <c r="G38" s="104"/>
      <c r="H38" s="104"/>
      <c r="I38" s="104"/>
      <c r="J38" s="104"/>
      <c r="K38" s="104"/>
    </row>
    <row r="39" spans="1:11" x14ac:dyDescent="0.25">
      <c r="A39" s="104"/>
      <c r="B39" s="104"/>
      <c r="C39" s="104"/>
      <c r="D39" s="104"/>
      <c r="E39" s="104"/>
      <c r="F39" s="104"/>
      <c r="G39" s="104"/>
      <c r="H39" s="104"/>
      <c r="I39" s="104"/>
      <c r="J39" s="104"/>
      <c r="K39" s="104"/>
    </row>
    <row r="40" spans="1:11" x14ac:dyDescent="0.25">
      <c r="A40" s="104"/>
      <c r="B40" s="104"/>
      <c r="C40" s="104"/>
      <c r="D40" s="104"/>
      <c r="E40" s="104"/>
      <c r="F40" s="104"/>
      <c r="G40" s="104"/>
      <c r="H40" s="104"/>
      <c r="I40" s="104"/>
      <c r="J40" s="104"/>
      <c r="K40" s="104"/>
    </row>
    <row r="41" spans="1:11" x14ac:dyDescent="0.25">
      <c r="A41" s="104"/>
      <c r="B41" s="104"/>
      <c r="C41" s="104"/>
      <c r="D41" s="104"/>
      <c r="E41" s="104"/>
      <c r="F41" s="104"/>
      <c r="G41" s="104"/>
      <c r="H41" s="104"/>
      <c r="I41" s="104"/>
      <c r="J41" s="104"/>
      <c r="K41" s="104"/>
    </row>
    <row r="42" spans="1:11" x14ac:dyDescent="0.25">
      <c r="A42" s="104"/>
      <c r="B42" s="104"/>
      <c r="C42" s="104"/>
      <c r="D42" s="104"/>
      <c r="E42" s="104"/>
      <c r="F42" s="104"/>
      <c r="G42" s="104"/>
      <c r="H42" s="104"/>
      <c r="I42" s="104"/>
      <c r="J42" s="104"/>
      <c r="K42" s="104"/>
    </row>
    <row r="43" spans="1:11" x14ac:dyDescent="0.25">
      <c r="A43" s="104"/>
      <c r="B43" s="104"/>
      <c r="C43" s="104"/>
      <c r="D43" s="104"/>
      <c r="E43" s="104"/>
      <c r="F43" s="104"/>
      <c r="G43" s="104"/>
      <c r="H43" s="104"/>
      <c r="I43" s="104"/>
      <c r="J43" s="104"/>
      <c r="K43" s="104"/>
    </row>
    <row r="44" spans="1:11" x14ac:dyDescent="0.25">
      <c r="A44" s="104"/>
      <c r="B44" s="104"/>
      <c r="C44" s="104"/>
      <c r="D44" s="104"/>
      <c r="E44" s="104"/>
      <c r="F44" s="104"/>
      <c r="G44" s="104"/>
      <c r="H44" s="104"/>
      <c r="I44" s="104"/>
      <c r="J44" s="104"/>
      <c r="K44" s="104"/>
    </row>
    <row r="45" spans="1:11" x14ac:dyDescent="0.25">
      <c r="A45" s="104"/>
      <c r="B45" s="104"/>
      <c r="C45" s="104"/>
      <c r="D45" s="104"/>
      <c r="E45" s="104"/>
      <c r="F45" s="104"/>
      <c r="G45" s="104"/>
      <c r="H45" s="104"/>
      <c r="I45" s="104"/>
      <c r="J45" s="104"/>
      <c r="K45" s="104"/>
    </row>
    <row r="46" spans="1:11" x14ac:dyDescent="0.25">
      <c r="A46" s="104"/>
      <c r="B46" s="104"/>
      <c r="C46" s="104"/>
      <c r="D46" s="104"/>
      <c r="E46" s="104"/>
      <c r="F46" s="104"/>
      <c r="G46" s="104"/>
      <c r="H46" s="104"/>
      <c r="I46" s="104"/>
      <c r="J46" s="104"/>
      <c r="K46" s="104"/>
    </row>
    <row r="47" spans="1:11" x14ac:dyDescent="0.25">
      <c r="A47" s="104"/>
      <c r="B47" s="104"/>
      <c r="C47" s="104"/>
      <c r="D47" s="104"/>
      <c r="E47" s="104"/>
      <c r="F47" s="104"/>
      <c r="G47" s="104"/>
      <c r="H47" s="104"/>
      <c r="I47" s="104"/>
      <c r="J47" s="104"/>
      <c r="K47" s="104"/>
    </row>
    <row r="48" spans="1:11" x14ac:dyDescent="0.25">
      <c r="A48" s="104"/>
      <c r="B48" s="104"/>
      <c r="C48" s="104"/>
      <c r="D48" s="104"/>
      <c r="E48" s="104"/>
      <c r="F48" s="104"/>
      <c r="G48" s="104"/>
      <c r="H48" s="104"/>
      <c r="I48" s="104"/>
      <c r="J48" s="104"/>
      <c r="K48" s="104"/>
    </row>
    <row r="49" spans="1:11" x14ac:dyDescent="0.25">
      <c r="A49" s="104"/>
      <c r="B49" s="104"/>
      <c r="C49" s="104"/>
      <c r="D49" s="104"/>
      <c r="E49" s="104"/>
      <c r="F49" s="104"/>
      <c r="G49" s="104"/>
      <c r="H49" s="104"/>
      <c r="I49" s="104"/>
      <c r="J49" s="104"/>
      <c r="K49" s="104"/>
    </row>
  </sheetData>
  <mergeCells count="5">
    <mergeCell ref="A4:A5"/>
    <mergeCell ref="B4:K4"/>
    <mergeCell ref="A10:A11"/>
    <mergeCell ref="B10:K10"/>
    <mergeCell ref="A37:K49"/>
  </mergeCells>
  <pageMargins left="0.7" right="0.7" top="0.75" bottom="0.75" header="0.3" footer="0.3"/>
  <pageSetup paperSize="9" orientation="portrait" horizontalDpi="4294967293" r:id="rId1"/>
  <headerFooter>
    <oddHeader>&amp;CPOWER SUPPLY PROCUREMENT PLAN</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A97F7-2726-4937-B3E2-BE1A6CF089CF}">
  <dimension ref="A1:K43"/>
  <sheetViews>
    <sheetView view="pageLayout" topLeftCell="A18" zoomScale="70" zoomScaleNormal="100" zoomScaleSheetLayoutView="50" zoomScalePageLayoutView="70" workbookViewId="0">
      <selection activeCell="A12" sqref="A12"/>
    </sheetView>
  </sheetViews>
  <sheetFormatPr defaultRowHeight="15" x14ac:dyDescent="0.25"/>
  <cols>
    <col min="1" max="1" width="17" customWidth="1"/>
    <col min="2" max="11" width="6.28515625" customWidth="1"/>
  </cols>
  <sheetData>
    <row r="1" spans="1:11" ht="23.25" x14ac:dyDescent="0.35">
      <c r="E1" s="4" t="s">
        <v>31</v>
      </c>
    </row>
    <row r="3" spans="1:11" x14ac:dyDescent="0.25">
      <c r="A3" s="105" t="s">
        <v>34</v>
      </c>
      <c r="B3" s="106" t="s">
        <v>25</v>
      </c>
      <c r="C3" s="106"/>
      <c r="D3" s="106"/>
      <c r="E3" s="106"/>
      <c r="F3" s="106"/>
      <c r="G3" s="106"/>
      <c r="H3" s="106"/>
      <c r="I3" s="106"/>
      <c r="J3" s="106"/>
      <c r="K3" s="106"/>
    </row>
    <row r="4" spans="1:11" ht="15.75" x14ac:dyDescent="0.25">
      <c r="A4" s="105"/>
      <c r="B4" s="7">
        <f>[1]MainMenu!$D$5-9</f>
        <v>2008</v>
      </c>
      <c r="C4" s="7">
        <f>[1]MainMenu!$D$5-8</f>
        <v>2009</v>
      </c>
      <c r="D4" s="7">
        <f>[1]MainMenu!$D$5-7</f>
        <v>2010</v>
      </c>
      <c r="E4" s="7">
        <f>[1]MainMenu!$D$5-6</f>
        <v>2011</v>
      </c>
      <c r="F4" s="7">
        <f>[1]MainMenu!$D$5-5</f>
        <v>2012</v>
      </c>
      <c r="G4" s="7">
        <f>[1]MainMenu!$D$5-4</f>
        <v>2013</v>
      </c>
      <c r="H4" s="7">
        <f>[1]MainMenu!$D$5-3</f>
        <v>2014</v>
      </c>
      <c r="I4" s="7">
        <f>[1]MainMenu!$D$5-2</f>
        <v>2015</v>
      </c>
      <c r="J4" s="7">
        <f>[1]MainMenu!$D$5-1</f>
        <v>2016</v>
      </c>
      <c r="K4" s="7">
        <f>[1]MainMenu!$D$5-0</f>
        <v>2017</v>
      </c>
    </row>
    <row r="5" spans="1:11" ht="51" customHeight="1" x14ac:dyDescent="0.25">
      <c r="A5" s="27" t="s">
        <v>32</v>
      </c>
      <c r="B5" s="19"/>
      <c r="C5" s="19"/>
      <c r="D5" s="19"/>
      <c r="E5" s="19"/>
      <c r="F5" s="19"/>
      <c r="G5" s="19"/>
      <c r="H5" s="19"/>
      <c r="I5" s="19"/>
      <c r="J5" s="19"/>
      <c r="K5" s="19">
        <v>90</v>
      </c>
    </row>
    <row r="6" spans="1:11" ht="37.5" customHeight="1" x14ac:dyDescent="0.25">
      <c r="A6" s="27" t="s">
        <v>33</v>
      </c>
      <c r="B6" s="19"/>
      <c r="C6" s="19"/>
      <c r="D6" s="19"/>
      <c r="E6" s="19"/>
      <c r="F6" s="19"/>
      <c r="G6" s="19"/>
      <c r="H6" s="19"/>
      <c r="I6" s="19"/>
      <c r="J6" s="19"/>
      <c r="K6" s="19"/>
    </row>
    <row r="8" spans="1:11" x14ac:dyDescent="0.25">
      <c r="A8" s="105" t="s">
        <v>34</v>
      </c>
      <c r="B8" s="106" t="s">
        <v>25</v>
      </c>
      <c r="C8" s="106"/>
      <c r="D8" s="106"/>
      <c r="E8" s="106"/>
      <c r="F8" s="106"/>
      <c r="G8" s="106"/>
      <c r="H8" s="106"/>
      <c r="I8" s="106"/>
      <c r="J8" s="106"/>
      <c r="K8" s="106"/>
    </row>
    <row r="9" spans="1:11" ht="15.75" x14ac:dyDescent="0.25">
      <c r="A9" s="105"/>
      <c r="B9" s="7">
        <v>2018</v>
      </c>
      <c r="C9" s="7">
        <v>2019</v>
      </c>
      <c r="D9" s="7">
        <v>2020</v>
      </c>
      <c r="E9" s="7">
        <v>2021</v>
      </c>
      <c r="F9" s="7">
        <v>2022</v>
      </c>
      <c r="G9" s="7">
        <v>2023</v>
      </c>
      <c r="H9" s="7">
        <v>2024</v>
      </c>
      <c r="I9" s="7">
        <v>2025</v>
      </c>
      <c r="J9" s="7">
        <v>2026</v>
      </c>
      <c r="K9" s="7">
        <v>2027</v>
      </c>
    </row>
    <row r="10" spans="1:11" ht="30" x14ac:dyDescent="0.25">
      <c r="A10" s="27" t="s">
        <v>32</v>
      </c>
      <c r="B10" s="19">
        <v>100</v>
      </c>
      <c r="C10" s="19">
        <v>200</v>
      </c>
      <c r="D10" s="19">
        <v>300</v>
      </c>
      <c r="E10" s="19">
        <v>400</v>
      </c>
      <c r="F10" s="19">
        <v>500</v>
      </c>
      <c r="G10" s="19">
        <v>600</v>
      </c>
      <c r="H10" s="19">
        <v>700</v>
      </c>
      <c r="I10" s="19">
        <v>800</v>
      </c>
      <c r="J10" s="19">
        <v>900</v>
      </c>
      <c r="K10" s="19">
        <v>1000</v>
      </c>
    </row>
    <row r="11" spans="1:11" ht="30" x14ac:dyDescent="0.25">
      <c r="A11" s="27" t="s">
        <v>33</v>
      </c>
      <c r="B11" s="19">
        <v>50</v>
      </c>
      <c r="C11" s="19">
        <v>70</v>
      </c>
      <c r="D11" s="19">
        <v>80</v>
      </c>
      <c r="E11" s="19">
        <v>67</v>
      </c>
      <c r="F11" s="19">
        <v>400</v>
      </c>
      <c r="G11" s="19">
        <v>300</v>
      </c>
      <c r="H11" s="19">
        <v>200</v>
      </c>
      <c r="I11" s="19">
        <v>300</v>
      </c>
      <c r="J11" s="19">
        <v>400</v>
      </c>
      <c r="K11" s="19">
        <v>700</v>
      </c>
    </row>
    <row r="12" spans="1:11" x14ac:dyDescent="0.25">
      <c r="A12" s="37" t="s">
        <v>66</v>
      </c>
    </row>
    <row r="34" spans="1:11" x14ac:dyDescent="0.25">
      <c r="A34" s="107" t="s">
        <v>35</v>
      </c>
      <c r="B34" s="108"/>
      <c r="C34" s="108"/>
      <c r="D34" s="108"/>
      <c r="E34" s="108"/>
      <c r="F34" s="108"/>
      <c r="G34" s="108"/>
      <c r="H34" s="108"/>
      <c r="I34" s="108"/>
      <c r="J34" s="108"/>
      <c r="K34" s="109"/>
    </row>
    <row r="35" spans="1:11" x14ac:dyDescent="0.25">
      <c r="A35" s="110"/>
      <c r="B35" s="111"/>
      <c r="C35" s="111"/>
      <c r="D35" s="111"/>
      <c r="E35" s="111"/>
      <c r="F35" s="111"/>
      <c r="G35" s="111"/>
      <c r="H35" s="111"/>
      <c r="I35" s="111"/>
      <c r="J35" s="111"/>
      <c r="K35" s="112"/>
    </row>
    <row r="36" spans="1:11" x14ac:dyDescent="0.25">
      <c r="A36" s="110"/>
      <c r="B36" s="111"/>
      <c r="C36" s="111"/>
      <c r="D36" s="111"/>
      <c r="E36" s="111"/>
      <c r="F36" s="111"/>
      <c r="G36" s="111"/>
      <c r="H36" s="111"/>
      <c r="I36" s="111"/>
      <c r="J36" s="111"/>
      <c r="K36" s="112"/>
    </row>
    <row r="37" spans="1:11" x14ac:dyDescent="0.25">
      <c r="A37" s="110"/>
      <c r="B37" s="111"/>
      <c r="C37" s="111"/>
      <c r="D37" s="111"/>
      <c r="E37" s="111"/>
      <c r="F37" s="111"/>
      <c r="G37" s="111"/>
      <c r="H37" s="111"/>
      <c r="I37" s="111"/>
      <c r="J37" s="111"/>
      <c r="K37" s="112"/>
    </row>
    <row r="38" spans="1:11" x14ac:dyDescent="0.25">
      <c r="A38" s="110"/>
      <c r="B38" s="111"/>
      <c r="C38" s="111"/>
      <c r="D38" s="111"/>
      <c r="E38" s="111"/>
      <c r="F38" s="111"/>
      <c r="G38" s="111"/>
      <c r="H38" s="111"/>
      <c r="I38" s="111"/>
      <c r="J38" s="111"/>
      <c r="K38" s="112"/>
    </row>
    <row r="39" spans="1:11" x14ac:dyDescent="0.25">
      <c r="A39" s="110"/>
      <c r="B39" s="111"/>
      <c r="C39" s="111"/>
      <c r="D39" s="111"/>
      <c r="E39" s="111"/>
      <c r="F39" s="111"/>
      <c r="G39" s="111"/>
      <c r="H39" s="111"/>
      <c r="I39" s="111"/>
      <c r="J39" s="111"/>
      <c r="K39" s="112"/>
    </row>
    <row r="40" spans="1:11" x14ac:dyDescent="0.25">
      <c r="A40" s="110"/>
      <c r="B40" s="111"/>
      <c r="C40" s="111"/>
      <c r="D40" s="111"/>
      <c r="E40" s="111"/>
      <c r="F40" s="111"/>
      <c r="G40" s="111"/>
      <c r="H40" s="111"/>
      <c r="I40" s="111"/>
      <c r="J40" s="111"/>
      <c r="K40" s="112"/>
    </row>
    <row r="41" spans="1:11" x14ac:dyDescent="0.25">
      <c r="A41" s="110"/>
      <c r="B41" s="111"/>
      <c r="C41" s="111"/>
      <c r="D41" s="111"/>
      <c r="E41" s="111"/>
      <c r="F41" s="111"/>
      <c r="G41" s="111"/>
      <c r="H41" s="111"/>
      <c r="I41" s="111"/>
      <c r="J41" s="111"/>
      <c r="K41" s="112"/>
    </row>
    <row r="42" spans="1:11" x14ac:dyDescent="0.25">
      <c r="A42" s="110"/>
      <c r="B42" s="111"/>
      <c r="C42" s="111"/>
      <c r="D42" s="111"/>
      <c r="E42" s="111"/>
      <c r="F42" s="111"/>
      <c r="G42" s="111"/>
      <c r="H42" s="111"/>
      <c r="I42" s="111"/>
      <c r="J42" s="111"/>
      <c r="K42" s="112"/>
    </row>
    <row r="43" spans="1:11" x14ac:dyDescent="0.25">
      <c r="A43" s="113"/>
      <c r="B43" s="114"/>
      <c r="C43" s="114"/>
      <c r="D43" s="114"/>
      <c r="E43" s="114"/>
      <c r="F43" s="114"/>
      <c r="G43" s="114"/>
      <c r="H43" s="114"/>
      <c r="I43" s="114"/>
      <c r="J43" s="114"/>
      <c r="K43" s="115"/>
    </row>
  </sheetData>
  <mergeCells count="5">
    <mergeCell ref="A3:A4"/>
    <mergeCell ref="B3:K3"/>
    <mergeCell ref="A8:A9"/>
    <mergeCell ref="B8:K8"/>
    <mergeCell ref="A34:K43"/>
  </mergeCells>
  <pageMargins left="0.7" right="0.7" top="0.75" bottom="0.75" header="0.3" footer="0.3"/>
  <pageSetup paperSize="9" orientation="portrait" horizontalDpi="4294967293" r:id="rId1"/>
  <headerFooter>
    <oddHeader>&amp;CPOWER SUPPLY PROCUREMENT PLAN</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6918-6F1F-4921-9ECE-019473ADA659}">
  <dimension ref="A1:I49"/>
  <sheetViews>
    <sheetView view="pageLayout" zoomScaleNormal="100" workbookViewId="0">
      <selection activeCell="A39" sqref="A39:I49"/>
    </sheetView>
  </sheetViews>
  <sheetFormatPr defaultRowHeight="15" x14ac:dyDescent="0.25"/>
  <sheetData>
    <row r="1" spans="3:3" ht="23.25" x14ac:dyDescent="0.35">
      <c r="C1" s="4" t="s">
        <v>36</v>
      </c>
    </row>
    <row r="39" spans="1:9" x14ac:dyDescent="0.25">
      <c r="A39" s="89" t="s">
        <v>37</v>
      </c>
      <c r="B39" s="108"/>
      <c r="C39" s="108"/>
      <c r="D39" s="108"/>
      <c r="E39" s="108"/>
      <c r="F39" s="108"/>
      <c r="G39" s="108"/>
      <c r="H39" s="108"/>
      <c r="I39" s="109"/>
    </row>
    <row r="40" spans="1:9" x14ac:dyDescent="0.25">
      <c r="A40" s="110"/>
      <c r="B40" s="111"/>
      <c r="C40" s="111"/>
      <c r="D40" s="111"/>
      <c r="E40" s="111"/>
      <c r="F40" s="111"/>
      <c r="G40" s="111"/>
      <c r="H40" s="111"/>
      <c r="I40" s="112"/>
    </row>
    <row r="41" spans="1:9" x14ac:dyDescent="0.25">
      <c r="A41" s="110"/>
      <c r="B41" s="111"/>
      <c r="C41" s="111"/>
      <c r="D41" s="111"/>
      <c r="E41" s="111"/>
      <c r="F41" s="111"/>
      <c r="G41" s="111"/>
      <c r="H41" s="111"/>
      <c r="I41" s="112"/>
    </row>
    <row r="42" spans="1:9" x14ac:dyDescent="0.25">
      <c r="A42" s="110"/>
      <c r="B42" s="111"/>
      <c r="C42" s="111"/>
      <c r="D42" s="111"/>
      <c r="E42" s="111"/>
      <c r="F42" s="111"/>
      <c r="G42" s="111"/>
      <c r="H42" s="111"/>
      <c r="I42" s="112"/>
    </row>
    <row r="43" spans="1:9" x14ac:dyDescent="0.25">
      <c r="A43" s="110"/>
      <c r="B43" s="111"/>
      <c r="C43" s="111"/>
      <c r="D43" s="111"/>
      <c r="E43" s="111"/>
      <c r="F43" s="111"/>
      <c r="G43" s="111"/>
      <c r="H43" s="111"/>
      <c r="I43" s="112"/>
    </row>
    <row r="44" spans="1:9" x14ac:dyDescent="0.25">
      <c r="A44" s="110"/>
      <c r="B44" s="111"/>
      <c r="C44" s="111"/>
      <c r="D44" s="111"/>
      <c r="E44" s="111"/>
      <c r="F44" s="111"/>
      <c r="G44" s="111"/>
      <c r="H44" s="111"/>
      <c r="I44" s="112"/>
    </row>
    <row r="45" spans="1:9" x14ac:dyDescent="0.25">
      <c r="A45" s="110"/>
      <c r="B45" s="111"/>
      <c r="C45" s="111"/>
      <c r="D45" s="111"/>
      <c r="E45" s="111"/>
      <c r="F45" s="111"/>
      <c r="G45" s="111"/>
      <c r="H45" s="111"/>
      <c r="I45" s="112"/>
    </row>
    <row r="46" spans="1:9" x14ac:dyDescent="0.25">
      <c r="A46" s="110"/>
      <c r="B46" s="111"/>
      <c r="C46" s="111"/>
      <c r="D46" s="111"/>
      <c r="E46" s="111"/>
      <c r="F46" s="111"/>
      <c r="G46" s="111"/>
      <c r="H46" s="111"/>
      <c r="I46" s="112"/>
    </row>
    <row r="47" spans="1:9" x14ac:dyDescent="0.25">
      <c r="A47" s="110"/>
      <c r="B47" s="111"/>
      <c r="C47" s="111"/>
      <c r="D47" s="111"/>
      <c r="E47" s="111"/>
      <c r="F47" s="111"/>
      <c r="G47" s="111"/>
      <c r="H47" s="111"/>
      <c r="I47" s="112"/>
    </row>
    <row r="48" spans="1:9" x14ac:dyDescent="0.25">
      <c r="A48" s="110"/>
      <c r="B48" s="111"/>
      <c r="C48" s="111"/>
      <c r="D48" s="111"/>
      <c r="E48" s="111"/>
      <c r="F48" s="111"/>
      <c r="G48" s="111"/>
      <c r="H48" s="111"/>
      <c r="I48" s="112"/>
    </row>
    <row r="49" spans="1:9" x14ac:dyDescent="0.25">
      <c r="A49" s="113"/>
      <c r="B49" s="114"/>
      <c r="C49" s="114"/>
      <c r="D49" s="114"/>
      <c r="E49" s="114"/>
      <c r="F49" s="114"/>
      <c r="G49" s="114"/>
      <c r="H49" s="114"/>
      <c r="I49" s="115"/>
    </row>
  </sheetData>
  <mergeCells count="1">
    <mergeCell ref="A39:I49"/>
  </mergeCells>
  <pageMargins left="0.7" right="0.7" top="0.75" bottom="0.75" header="0.3" footer="0.3"/>
  <pageSetup paperSize="9" orientation="portrait" horizontalDpi="4294967293" r:id="rId1"/>
  <headerFooter>
    <oddHeader>&amp;CPOWER SUPPLY PROCUREMENT PLAN</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50E64-96D7-49A6-AC1A-51833E9368E6}">
  <dimension ref="A1:P59"/>
  <sheetViews>
    <sheetView view="pageLayout" topLeftCell="A34" zoomScale="70" zoomScaleNormal="100" zoomScalePageLayoutView="70" workbookViewId="0">
      <selection activeCell="H38" sqref="H38"/>
    </sheetView>
  </sheetViews>
  <sheetFormatPr defaultRowHeight="15" x14ac:dyDescent="0.25"/>
  <sheetData>
    <row r="1" spans="1:16" ht="23.25" x14ac:dyDescent="0.35">
      <c r="E1" s="4" t="s">
        <v>69</v>
      </c>
    </row>
    <row r="2" spans="1:16" x14ac:dyDescent="0.25">
      <c r="A2" s="32"/>
      <c r="B2" s="32"/>
      <c r="C2" s="32"/>
      <c r="D2" s="32"/>
      <c r="E2" s="32"/>
      <c r="F2" s="32"/>
      <c r="G2" s="32"/>
      <c r="H2" s="32"/>
      <c r="I2" s="32"/>
      <c r="J2" s="32"/>
      <c r="K2" s="32"/>
      <c r="L2" s="32"/>
      <c r="M2" s="32"/>
      <c r="N2" s="32"/>
    </row>
    <row r="3" spans="1:16" x14ac:dyDescent="0.25">
      <c r="A3" s="117" t="s">
        <v>61</v>
      </c>
      <c r="B3" s="118"/>
      <c r="C3" s="119"/>
      <c r="D3" s="33" t="s">
        <v>14</v>
      </c>
      <c r="E3" s="116" t="s">
        <v>15</v>
      </c>
      <c r="F3" s="116"/>
      <c r="G3" s="116"/>
      <c r="H3" s="116"/>
      <c r="I3" s="116"/>
      <c r="J3" s="116"/>
      <c r="K3" s="116"/>
      <c r="L3" s="116"/>
      <c r="M3" s="116"/>
      <c r="N3" s="116"/>
      <c r="O3" s="32"/>
      <c r="P3" s="32"/>
    </row>
    <row r="4" spans="1:16" ht="15.75" x14ac:dyDescent="0.25">
      <c r="A4" s="120"/>
      <c r="B4" s="121"/>
      <c r="C4" s="122"/>
      <c r="D4" s="7">
        <f>[1]MainMenu!$D$5-0</f>
        <v>2017</v>
      </c>
      <c r="E4" s="7">
        <f>[1]MainMenu!$D$5+1</f>
        <v>2018</v>
      </c>
      <c r="F4" s="7">
        <f>[1]MainMenu!$D$5+2</f>
        <v>2019</v>
      </c>
      <c r="G4" s="7">
        <f>[1]MainMenu!$D$5+3</f>
        <v>2020</v>
      </c>
      <c r="H4" s="7">
        <f>[1]MainMenu!$D$5+4</f>
        <v>2021</v>
      </c>
      <c r="I4" s="7">
        <f>[1]MainMenu!$D$5+5</f>
        <v>2022</v>
      </c>
      <c r="J4" s="7">
        <f>[1]MainMenu!$D$5+6</f>
        <v>2023</v>
      </c>
      <c r="K4" s="7">
        <f>[1]MainMenu!$D$5+7</f>
        <v>2024</v>
      </c>
      <c r="L4" s="7">
        <f>[1]MainMenu!$D$5+8</f>
        <v>2025</v>
      </c>
      <c r="M4" s="7">
        <f>[1]MainMenu!$D$5+9</f>
        <v>2026</v>
      </c>
      <c r="N4" s="7">
        <f>[1]MainMenu!$D$5+10</f>
        <v>2027</v>
      </c>
      <c r="O4" s="32"/>
      <c r="P4" s="32"/>
    </row>
    <row r="5" spans="1:16" x14ac:dyDescent="0.25">
      <c r="A5" s="123" t="s">
        <v>62</v>
      </c>
      <c r="B5" s="124"/>
      <c r="C5" s="125"/>
      <c r="D5" s="34">
        <f>Demand!K5</f>
        <v>90</v>
      </c>
      <c r="E5" s="34">
        <f>Demand!B10</f>
        <v>100</v>
      </c>
      <c r="F5" s="34">
        <f>Demand!C10</f>
        <v>200</v>
      </c>
      <c r="G5" s="34">
        <f>Demand!D10</f>
        <v>300</v>
      </c>
      <c r="H5" s="34">
        <f>Demand!E10</f>
        <v>400</v>
      </c>
      <c r="I5" s="34">
        <f>Demand!F10</f>
        <v>500</v>
      </c>
      <c r="J5" s="34">
        <f>Demand!G10</f>
        <v>600</v>
      </c>
      <c r="K5" s="34">
        <f>Demand!H10</f>
        <v>700</v>
      </c>
      <c r="L5" s="34">
        <f>Demand!I10</f>
        <v>800</v>
      </c>
      <c r="M5" s="34">
        <f>Demand!J10</f>
        <v>900</v>
      </c>
      <c r="N5" s="34">
        <f>Demand!K10</f>
        <v>1000</v>
      </c>
      <c r="O5" s="32"/>
      <c r="P5" s="32"/>
    </row>
    <row r="6" spans="1:16" x14ac:dyDescent="0.25">
      <c r="A6" s="123" t="s">
        <v>63</v>
      </c>
      <c r="B6" s="124"/>
      <c r="C6" s="125"/>
      <c r="D6" s="34">
        <f>SUM(D7:D9)</f>
        <v>60</v>
      </c>
      <c r="E6" s="34">
        <f t="shared" ref="E6:N6" si="0">SUM(E7:E9)</f>
        <v>60</v>
      </c>
      <c r="F6" s="34">
        <f t="shared" si="0"/>
        <v>60</v>
      </c>
      <c r="G6" s="34">
        <f t="shared" si="0"/>
        <v>60</v>
      </c>
      <c r="H6" s="34">
        <f t="shared" si="0"/>
        <v>200</v>
      </c>
      <c r="I6" s="34">
        <f t="shared" si="0"/>
        <v>200</v>
      </c>
      <c r="J6" s="34">
        <f t="shared" si="0"/>
        <v>200</v>
      </c>
      <c r="K6" s="34">
        <f t="shared" si="0"/>
        <v>300</v>
      </c>
      <c r="L6" s="34">
        <f t="shared" si="0"/>
        <v>100</v>
      </c>
      <c r="M6" s="34">
        <f t="shared" si="0"/>
        <v>100</v>
      </c>
      <c r="N6" s="34">
        <f t="shared" si="0"/>
        <v>100</v>
      </c>
      <c r="O6" s="32"/>
      <c r="P6" s="32"/>
    </row>
    <row r="7" spans="1:16" x14ac:dyDescent="0.25">
      <c r="A7" s="135" t="s">
        <v>52</v>
      </c>
      <c r="B7" s="136"/>
      <c r="C7" s="137"/>
      <c r="D7" s="19">
        <v>60</v>
      </c>
      <c r="E7" s="19">
        <v>60</v>
      </c>
      <c r="F7" s="19">
        <v>60</v>
      </c>
      <c r="G7" s="19">
        <v>60</v>
      </c>
      <c r="H7" s="19"/>
      <c r="I7" s="19"/>
      <c r="J7" s="19"/>
      <c r="K7" s="19"/>
      <c r="L7" s="19"/>
      <c r="M7" s="19"/>
      <c r="N7" s="19"/>
    </row>
    <row r="8" spans="1:16" x14ac:dyDescent="0.25">
      <c r="A8" s="135" t="s">
        <v>53</v>
      </c>
      <c r="B8" s="136"/>
      <c r="C8" s="137"/>
      <c r="D8" s="19"/>
      <c r="E8" s="19"/>
      <c r="F8" s="19"/>
      <c r="G8" s="19"/>
      <c r="H8" s="19">
        <v>200</v>
      </c>
      <c r="I8" s="19">
        <v>200</v>
      </c>
      <c r="J8" s="19">
        <v>200</v>
      </c>
      <c r="K8" s="19">
        <v>200</v>
      </c>
      <c r="L8" s="19"/>
      <c r="M8" s="19"/>
      <c r="N8" s="19"/>
    </row>
    <row r="9" spans="1:16" x14ac:dyDescent="0.25">
      <c r="A9" s="135" t="s">
        <v>54</v>
      </c>
      <c r="B9" s="136"/>
      <c r="C9" s="137"/>
      <c r="D9" s="19"/>
      <c r="E9" s="19"/>
      <c r="F9" s="19"/>
      <c r="G9" s="19"/>
      <c r="H9" s="19"/>
      <c r="I9" s="19"/>
      <c r="J9" s="19"/>
      <c r="K9" s="19">
        <v>100</v>
      </c>
      <c r="L9" s="19">
        <v>100</v>
      </c>
      <c r="M9" s="19">
        <v>100</v>
      </c>
      <c r="N9" s="19">
        <v>100</v>
      </c>
    </row>
    <row r="10" spans="1:16" s="36" customFormat="1" ht="29.25" customHeight="1" x14ac:dyDescent="0.25">
      <c r="A10" s="141" t="s">
        <v>64</v>
      </c>
      <c r="B10" s="142"/>
      <c r="C10" s="143"/>
      <c r="D10" s="35">
        <f>SUM(D11:D13)</f>
        <v>20</v>
      </c>
      <c r="E10" s="35">
        <f t="shared" ref="E10:N10" si="1">SUM(E11:E13)</f>
        <v>20</v>
      </c>
      <c r="F10" s="35">
        <f t="shared" si="1"/>
        <v>20</v>
      </c>
      <c r="G10" s="35">
        <f t="shared" si="1"/>
        <v>20</v>
      </c>
      <c r="H10" s="35">
        <f t="shared" si="1"/>
        <v>150</v>
      </c>
      <c r="I10" s="35">
        <f t="shared" si="1"/>
        <v>150</v>
      </c>
      <c r="J10" s="35">
        <f t="shared" si="1"/>
        <v>150</v>
      </c>
      <c r="K10" s="35">
        <f t="shared" si="1"/>
        <v>150</v>
      </c>
      <c r="L10" s="35">
        <f t="shared" si="1"/>
        <v>650</v>
      </c>
      <c r="M10" s="35">
        <f t="shared" si="1"/>
        <v>650</v>
      </c>
      <c r="N10" s="35">
        <f t="shared" si="1"/>
        <v>500</v>
      </c>
    </row>
    <row r="11" spans="1:16" x14ac:dyDescent="0.25">
      <c r="A11" s="135" t="s">
        <v>52</v>
      </c>
      <c r="B11" s="136"/>
      <c r="C11" s="137"/>
      <c r="D11" s="19">
        <v>20</v>
      </c>
      <c r="E11" s="19">
        <v>20</v>
      </c>
      <c r="F11" s="19">
        <v>20</v>
      </c>
      <c r="G11" s="19">
        <v>20</v>
      </c>
      <c r="H11" s="19"/>
      <c r="I11" s="19"/>
      <c r="J11" s="19"/>
      <c r="K11" s="19"/>
      <c r="L11" s="19"/>
      <c r="M11" s="19"/>
      <c r="N11" s="19"/>
    </row>
    <row r="12" spans="1:16" x14ac:dyDescent="0.25">
      <c r="A12" s="135" t="s">
        <v>53</v>
      </c>
      <c r="B12" s="136"/>
      <c r="C12" s="137"/>
      <c r="D12" s="19"/>
      <c r="E12" s="19"/>
      <c r="F12" s="19"/>
      <c r="G12" s="19"/>
      <c r="H12" s="19">
        <v>150</v>
      </c>
      <c r="I12" s="19">
        <v>150</v>
      </c>
      <c r="J12" s="19">
        <v>150</v>
      </c>
      <c r="K12" s="19">
        <v>150</v>
      </c>
      <c r="L12" s="19">
        <v>150</v>
      </c>
      <c r="M12" s="19">
        <v>150</v>
      </c>
      <c r="N12" s="19"/>
    </row>
    <row r="13" spans="1:16" x14ac:dyDescent="0.25">
      <c r="A13" s="135" t="s">
        <v>54</v>
      </c>
      <c r="B13" s="136"/>
      <c r="C13" s="137"/>
      <c r="D13" s="29"/>
      <c r="E13" s="29"/>
      <c r="F13" s="29"/>
      <c r="G13" s="29"/>
      <c r="H13" s="29"/>
      <c r="I13" s="29"/>
      <c r="J13" s="29"/>
      <c r="K13" s="29"/>
      <c r="L13" s="29">
        <v>500</v>
      </c>
      <c r="M13" s="29">
        <v>500</v>
      </c>
      <c r="N13" s="29">
        <v>500</v>
      </c>
    </row>
    <row r="14" spans="1:16" s="36" customFormat="1" ht="28.5" customHeight="1" x14ac:dyDescent="0.25">
      <c r="A14" s="138" t="s">
        <v>65</v>
      </c>
      <c r="B14" s="139"/>
      <c r="C14" s="140"/>
      <c r="D14" s="35">
        <f>IF(D5-D6-D10&lt;0,0,D5-D6-D10)</f>
        <v>10</v>
      </c>
      <c r="E14" s="35">
        <f t="shared" ref="E14:N14" si="2">IF(E5-E6-E10&lt;0,0,E5-E6-E10)</f>
        <v>20</v>
      </c>
      <c r="F14" s="35">
        <f t="shared" si="2"/>
        <v>120</v>
      </c>
      <c r="G14" s="35">
        <f t="shared" si="2"/>
        <v>220</v>
      </c>
      <c r="H14" s="35">
        <f t="shared" si="2"/>
        <v>50</v>
      </c>
      <c r="I14" s="35">
        <f t="shared" si="2"/>
        <v>150</v>
      </c>
      <c r="J14" s="35">
        <f t="shared" si="2"/>
        <v>250</v>
      </c>
      <c r="K14" s="35">
        <f t="shared" si="2"/>
        <v>250</v>
      </c>
      <c r="L14" s="35">
        <f t="shared" si="2"/>
        <v>50</v>
      </c>
      <c r="M14" s="35">
        <f t="shared" si="2"/>
        <v>150</v>
      </c>
      <c r="N14" s="35">
        <f t="shared" si="2"/>
        <v>400</v>
      </c>
    </row>
    <row r="15" spans="1:16" x14ac:dyDescent="0.25">
      <c r="A15" s="37" t="s">
        <v>66</v>
      </c>
    </row>
    <row r="34" spans="1:14" x14ac:dyDescent="0.25">
      <c r="A34" s="2" t="s">
        <v>60</v>
      </c>
    </row>
    <row r="35" spans="1:14" ht="75" x14ac:dyDescent="0.25">
      <c r="A35" s="28" t="s">
        <v>38</v>
      </c>
      <c r="B35" s="28" t="s">
        <v>39</v>
      </c>
      <c r="C35" s="28" t="s">
        <v>40</v>
      </c>
      <c r="D35" s="28" t="s">
        <v>41</v>
      </c>
      <c r="E35" s="28" t="s">
        <v>42</v>
      </c>
      <c r="F35" s="28" t="s">
        <v>43</v>
      </c>
      <c r="G35" s="28" t="s">
        <v>44</v>
      </c>
      <c r="H35" s="28" t="s">
        <v>45</v>
      </c>
      <c r="I35" s="28" t="s">
        <v>46</v>
      </c>
      <c r="J35" s="28" t="s">
        <v>47</v>
      </c>
      <c r="K35" s="28" t="s">
        <v>48</v>
      </c>
      <c r="L35" s="28" t="s">
        <v>49</v>
      </c>
      <c r="M35" s="28" t="s">
        <v>50</v>
      </c>
      <c r="N35" s="28" t="s">
        <v>51</v>
      </c>
    </row>
    <row r="36" spans="1:14" x14ac:dyDescent="0.25">
      <c r="A36" s="30" t="s">
        <v>55</v>
      </c>
      <c r="B36" s="19"/>
      <c r="C36" s="19"/>
      <c r="D36" s="19"/>
      <c r="E36" s="19"/>
      <c r="F36" s="19"/>
      <c r="G36" s="19"/>
      <c r="H36" s="19"/>
      <c r="I36" s="19"/>
      <c r="J36" s="19"/>
      <c r="K36" s="19"/>
      <c r="L36" s="19"/>
      <c r="M36" s="19"/>
      <c r="N36" s="19"/>
    </row>
    <row r="37" spans="1:14" x14ac:dyDescent="0.25">
      <c r="A37" s="30" t="s">
        <v>56</v>
      </c>
      <c r="B37" s="19"/>
      <c r="C37" s="19"/>
      <c r="D37" s="19"/>
      <c r="E37" s="19"/>
      <c r="F37" s="19"/>
      <c r="G37" s="19"/>
      <c r="H37" s="19"/>
      <c r="I37" s="19"/>
      <c r="J37" s="19"/>
      <c r="K37" s="19"/>
      <c r="L37" s="19"/>
      <c r="M37" s="19"/>
      <c r="N37" s="19"/>
    </row>
    <row r="38" spans="1:14" x14ac:dyDescent="0.25">
      <c r="A38" s="30" t="s">
        <v>57</v>
      </c>
      <c r="B38" s="19"/>
      <c r="C38" s="19"/>
      <c r="D38" s="19"/>
      <c r="E38" s="19"/>
      <c r="F38" s="19"/>
      <c r="G38" s="19"/>
      <c r="H38" s="19"/>
      <c r="I38" s="19"/>
      <c r="J38" s="19"/>
      <c r="K38" s="19"/>
      <c r="L38" s="19"/>
      <c r="M38" s="19"/>
      <c r="N38" s="19"/>
    </row>
    <row r="39" spans="1:14" x14ac:dyDescent="0.25">
      <c r="A39" s="30" t="s">
        <v>58</v>
      </c>
      <c r="B39" s="19"/>
      <c r="C39" s="19"/>
      <c r="D39" s="19"/>
      <c r="E39" s="19"/>
      <c r="F39" s="19"/>
      <c r="G39" s="19"/>
      <c r="H39" s="19"/>
      <c r="I39" s="19"/>
      <c r="J39" s="19"/>
      <c r="K39" s="19"/>
      <c r="L39" s="19"/>
      <c r="M39" s="19"/>
      <c r="N39" s="19"/>
    </row>
    <row r="40" spans="1:14" x14ac:dyDescent="0.25">
      <c r="A40" s="30" t="s">
        <v>59</v>
      </c>
      <c r="B40" s="19"/>
      <c r="C40" s="19"/>
      <c r="D40" s="19"/>
      <c r="E40" s="19"/>
      <c r="F40" s="19"/>
      <c r="G40" s="19"/>
      <c r="H40" s="19"/>
      <c r="I40" s="19"/>
      <c r="J40" s="19"/>
      <c r="K40" s="19"/>
      <c r="L40" s="19"/>
      <c r="M40" s="19"/>
      <c r="N40" s="19"/>
    </row>
    <row r="43" spans="1:14" ht="15" customHeight="1" x14ac:dyDescent="0.25">
      <c r="A43" s="126" t="s">
        <v>70</v>
      </c>
      <c r="B43" s="127"/>
      <c r="C43" s="127"/>
      <c r="D43" s="127"/>
      <c r="E43" s="127"/>
      <c r="F43" s="127"/>
      <c r="G43" s="127"/>
      <c r="H43" s="127"/>
      <c r="I43" s="127"/>
      <c r="J43" s="127"/>
      <c r="K43" s="127"/>
      <c r="L43" s="127"/>
      <c r="M43" s="127"/>
      <c r="N43" s="128"/>
    </row>
    <row r="44" spans="1:14" x14ac:dyDescent="0.25">
      <c r="A44" s="129"/>
      <c r="B44" s="130"/>
      <c r="C44" s="130"/>
      <c r="D44" s="130"/>
      <c r="E44" s="130"/>
      <c r="F44" s="130"/>
      <c r="G44" s="130"/>
      <c r="H44" s="130"/>
      <c r="I44" s="130"/>
      <c r="J44" s="130"/>
      <c r="K44" s="130"/>
      <c r="L44" s="130"/>
      <c r="M44" s="130"/>
      <c r="N44" s="131"/>
    </row>
    <row r="45" spans="1:14" x14ac:dyDescent="0.25">
      <c r="A45" s="129"/>
      <c r="B45" s="130"/>
      <c r="C45" s="130"/>
      <c r="D45" s="130"/>
      <c r="E45" s="130"/>
      <c r="F45" s="130"/>
      <c r="G45" s="130"/>
      <c r="H45" s="130"/>
      <c r="I45" s="130"/>
      <c r="J45" s="130"/>
      <c r="K45" s="130"/>
      <c r="L45" s="130"/>
      <c r="M45" s="130"/>
      <c r="N45" s="131"/>
    </row>
    <row r="46" spans="1:14" x14ac:dyDescent="0.25">
      <c r="A46" s="129"/>
      <c r="B46" s="130"/>
      <c r="C46" s="130"/>
      <c r="D46" s="130"/>
      <c r="E46" s="130"/>
      <c r="F46" s="130"/>
      <c r="G46" s="130"/>
      <c r="H46" s="130"/>
      <c r="I46" s="130"/>
      <c r="J46" s="130"/>
      <c r="K46" s="130"/>
      <c r="L46" s="130"/>
      <c r="M46" s="130"/>
      <c r="N46" s="131"/>
    </row>
    <row r="47" spans="1:14" x14ac:dyDescent="0.25">
      <c r="A47" s="129"/>
      <c r="B47" s="130"/>
      <c r="C47" s="130"/>
      <c r="D47" s="130"/>
      <c r="E47" s="130"/>
      <c r="F47" s="130"/>
      <c r="G47" s="130"/>
      <c r="H47" s="130"/>
      <c r="I47" s="130"/>
      <c r="J47" s="130"/>
      <c r="K47" s="130"/>
      <c r="L47" s="130"/>
      <c r="M47" s="130"/>
      <c r="N47" s="131"/>
    </row>
    <row r="48" spans="1:14" x14ac:dyDescent="0.25">
      <c r="A48" s="129"/>
      <c r="B48" s="130"/>
      <c r="C48" s="130"/>
      <c r="D48" s="130"/>
      <c r="E48" s="130"/>
      <c r="F48" s="130"/>
      <c r="G48" s="130"/>
      <c r="H48" s="130"/>
      <c r="I48" s="130"/>
      <c r="J48" s="130"/>
      <c r="K48" s="130"/>
      <c r="L48" s="130"/>
      <c r="M48" s="130"/>
      <c r="N48" s="131"/>
    </row>
    <row r="49" spans="1:14" x14ac:dyDescent="0.25">
      <c r="A49" s="129"/>
      <c r="B49" s="130"/>
      <c r="C49" s="130"/>
      <c r="D49" s="130"/>
      <c r="E49" s="130"/>
      <c r="F49" s="130"/>
      <c r="G49" s="130"/>
      <c r="H49" s="130"/>
      <c r="I49" s="130"/>
      <c r="J49" s="130"/>
      <c r="K49" s="130"/>
      <c r="L49" s="130"/>
      <c r="M49" s="130"/>
      <c r="N49" s="131"/>
    </row>
    <row r="50" spans="1:14" x14ac:dyDescent="0.25">
      <c r="A50" s="129"/>
      <c r="B50" s="130"/>
      <c r="C50" s="130"/>
      <c r="D50" s="130"/>
      <c r="E50" s="130"/>
      <c r="F50" s="130"/>
      <c r="G50" s="130"/>
      <c r="H50" s="130"/>
      <c r="I50" s="130"/>
      <c r="J50" s="130"/>
      <c r="K50" s="130"/>
      <c r="L50" s="130"/>
      <c r="M50" s="130"/>
      <c r="N50" s="131"/>
    </row>
    <row r="51" spans="1:14" x14ac:dyDescent="0.25">
      <c r="A51" s="129"/>
      <c r="B51" s="130"/>
      <c r="C51" s="130"/>
      <c r="D51" s="130"/>
      <c r="E51" s="130"/>
      <c r="F51" s="130"/>
      <c r="G51" s="130"/>
      <c r="H51" s="130"/>
      <c r="I51" s="130"/>
      <c r="J51" s="130"/>
      <c r="K51" s="130"/>
      <c r="L51" s="130"/>
      <c r="M51" s="130"/>
      <c r="N51" s="131"/>
    </row>
    <row r="52" spans="1:14" x14ac:dyDescent="0.25">
      <c r="A52" s="129"/>
      <c r="B52" s="130"/>
      <c r="C52" s="130"/>
      <c r="D52" s="130"/>
      <c r="E52" s="130"/>
      <c r="F52" s="130"/>
      <c r="G52" s="130"/>
      <c r="H52" s="130"/>
      <c r="I52" s="130"/>
      <c r="J52" s="130"/>
      <c r="K52" s="130"/>
      <c r="L52" s="130"/>
      <c r="M52" s="130"/>
      <c r="N52" s="131"/>
    </row>
    <row r="53" spans="1:14" x14ac:dyDescent="0.25">
      <c r="A53" s="129"/>
      <c r="B53" s="130"/>
      <c r="C53" s="130"/>
      <c r="D53" s="130"/>
      <c r="E53" s="130"/>
      <c r="F53" s="130"/>
      <c r="G53" s="130"/>
      <c r="H53" s="130"/>
      <c r="I53" s="130"/>
      <c r="J53" s="130"/>
      <c r="K53" s="130"/>
      <c r="L53" s="130"/>
      <c r="M53" s="130"/>
      <c r="N53" s="131"/>
    </row>
    <row r="54" spans="1:14" x14ac:dyDescent="0.25">
      <c r="A54" s="129"/>
      <c r="B54" s="130"/>
      <c r="C54" s="130"/>
      <c r="D54" s="130"/>
      <c r="E54" s="130"/>
      <c r="F54" s="130"/>
      <c r="G54" s="130"/>
      <c r="H54" s="130"/>
      <c r="I54" s="130"/>
      <c r="J54" s="130"/>
      <c r="K54" s="130"/>
      <c r="L54" s="130"/>
      <c r="M54" s="130"/>
      <c r="N54" s="131"/>
    </row>
    <row r="55" spans="1:14" x14ac:dyDescent="0.25">
      <c r="A55" s="132"/>
      <c r="B55" s="133"/>
      <c r="C55" s="133"/>
      <c r="D55" s="133"/>
      <c r="E55" s="133"/>
      <c r="F55" s="133"/>
      <c r="G55" s="133"/>
      <c r="H55" s="133"/>
      <c r="I55" s="133"/>
      <c r="J55" s="133"/>
      <c r="K55" s="133"/>
      <c r="L55" s="133"/>
      <c r="M55" s="133"/>
      <c r="N55" s="134"/>
    </row>
    <row r="56" spans="1:14" x14ac:dyDescent="0.25">
      <c r="A56" s="15"/>
      <c r="B56" s="15"/>
      <c r="C56" s="15"/>
      <c r="D56" s="15"/>
      <c r="E56" s="15"/>
      <c r="F56" s="15"/>
      <c r="G56" s="15"/>
      <c r="H56" s="15"/>
      <c r="I56" s="15"/>
      <c r="J56" s="15"/>
      <c r="K56" s="15"/>
      <c r="L56" s="15"/>
      <c r="M56" s="15"/>
      <c r="N56" s="15"/>
    </row>
    <row r="57" spans="1:14" x14ac:dyDescent="0.25">
      <c r="A57" s="15"/>
      <c r="B57" s="15"/>
      <c r="C57" s="15"/>
      <c r="D57" s="15"/>
      <c r="E57" s="15"/>
      <c r="F57" s="15"/>
      <c r="G57" s="15"/>
      <c r="H57" s="15"/>
      <c r="I57" s="15"/>
      <c r="J57" s="15"/>
      <c r="K57" s="15"/>
      <c r="L57" s="15"/>
      <c r="M57" s="15"/>
      <c r="N57" s="15"/>
    </row>
    <row r="58" spans="1:14" x14ac:dyDescent="0.25">
      <c r="A58" s="15"/>
      <c r="B58" s="15"/>
      <c r="C58" s="15"/>
      <c r="D58" s="15"/>
      <c r="E58" s="15"/>
      <c r="F58" s="15"/>
      <c r="G58" s="15"/>
      <c r="H58" s="15"/>
      <c r="I58" s="15"/>
      <c r="J58" s="15"/>
      <c r="K58" s="15"/>
      <c r="L58" s="15"/>
      <c r="M58" s="15"/>
      <c r="N58" s="15"/>
    </row>
    <row r="59" spans="1:14" x14ac:dyDescent="0.25">
      <c r="A59" s="32"/>
      <c r="B59" s="32"/>
      <c r="C59" s="32"/>
      <c r="D59" s="32"/>
      <c r="E59" s="32"/>
      <c r="F59" s="32"/>
      <c r="G59" s="32"/>
      <c r="H59" s="32"/>
      <c r="I59" s="32"/>
      <c r="J59" s="32"/>
      <c r="K59" s="32"/>
      <c r="L59" s="32"/>
      <c r="M59" s="32"/>
      <c r="N59" s="32"/>
    </row>
  </sheetData>
  <mergeCells count="13">
    <mergeCell ref="E3:N3"/>
    <mergeCell ref="A3:C4"/>
    <mergeCell ref="A5:C5"/>
    <mergeCell ref="A6:C6"/>
    <mergeCell ref="A43:N55"/>
    <mergeCell ref="A13:C13"/>
    <mergeCell ref="A14:C14"/>
    <mergeCell ref="A7:C7"/>
    <mergeCell ref="A8:C8"/>
    <mergeCell ref="A9:C9"/>
    <mergeCell ref="A10:C10"/>
    <mergeCell ref="A11:C11"/>
    <mergeCell ref="A12:C12"/>
  </mergeCells>
  <pageMargins left="0.7" right="0.7" top="0.75" bottom="0.75" header="0.3" footer="0.3"/>
  <pageSetup paperSize="9" orientation="landscape" horizontalDpi="4294967293" r:id="rId1"/>
  <headerFooter>
    <oddHeader>&amp;CPOWER SUPPLY PROCUREMENT PLAN</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96734-6BB9-4F14-9542-EE98CBD41256}">
  <dimension ref="A1:I49"/>
  <sheetViews>
    <sheetView view="pageLayout" zoomScale="90" zoomScaleNormal="100" zoomScalePageLayoutView="90" workbookViewId="0">
      <selection activeCell="A4" sqref="A4"/>
    </sheetView>
  </sheetViews>
  <sheetFormatPr defaultRowHeight="15" x14ac:dyDescent="0.25"/>
  <sheetData>
    <row r="1" spans="1:9" ht="23.25" x14ac:dyDescent="0.35">
      <c r="C1" s="4" t="s">
        <v>67</v>
      </c>
    </row>
    <row r="3" spans="1:9" ht="117" customHeight="1" x14ac:dyDescent="0.25">
      <c r="A3" s="144" t="s">
        <v>68</v>
      </c>
      <c r="B3" s="145"/>
      <c r="C3" s="145"/>
      <c r="D3" s="145"/>
      <c r="E3" s="145"/>
      <c r="F3" s="145"/>
      <c r="G3" s="145"/>
      <c r="H3" s="145"/>
      <c r="I3" s="146"/>
    </row>
    <row r="39" spans="1:9" ht="15" customHeight="1" x14ac:dyDescent="0.25">
      <c r="A39" s="32"/>
      <c r="B39" s="31"/>
      <c r="C39" s="31"/>
      <c r="D39" s="31"/>
      <c r="E39" s="31"/>
      <c r="F39" s="31"/>
      <c r="G39" s="31"/>
      <c r="H39" s="31"/>
      <c r="I39" s="31"/>
    </row>
    <row r="40" spans="1:9" x14ac:dyDescent="0.25">
      <c r="A40" s="31"/>
      <c r="B40" s="31"/>
      <c r="C40" s="31"/>
      <c r="D40" s="31"/>
      <c r="E40" s="31"/>
      <c r="F40" s="31"/>
      <c r="G40" s="31"/>
      <c r="H40" s="31"/>
      <c r="I40" s="31"/>
    </row>
    <row r="41" spans="1:9" x14ac:dyDescent="0.25">
      <c r="A41" s="31"/>
      <c r="B41" s="31"/>
      <c r="C41" s="31"/>
      <c r="D41" s="31"/>
      <c r="E41" s="31"/>
      <c r="F41" s="31"/>
      <c r="G41" s="31"/>
      <c r="H41" s="31"/>
      <c r="I41" s="31"/>
    </row>
    <row r="42" spans="1:9" x14ac:dyDescent="0.25">
      <c r="A42" s="31"/>
      <c r="B42" s="31"/>
      <c r="C42" s="31"/>
      <c r="D42" s="31"/>
      <c r="E42" s="31"/>
      <c r="F42" s="31"/>
      <c r="G42" s="31"/>
      <c r="H42" s="31"/>
      <c r="I42" s="31"/>
    </row>
    <row r="43" spans="1:9" x14ac:dyDescent="0.25">
      <c r="A43" s="31"/>
      <c r="B43" s="31"/>
      <c r="C43" s="31"/>
      <c r="D43" s="31"/>
      <c r="E43" s="31"/>
      <c r="F43" s="31"/>
      <c r="G43" s="31"/>
      <c r="H43" s="31"/>
      <c r="I43" s="31"/>
    </row>
    <row r="44" spans="1:9" x14ac:dyDescent="0.25">
      <c r="A44" s="31"/>
      <c r="B44" s="31"/>
      <c r="C44" s="31"/>
      <c r="D44" s="31"/>
      <c r="E44" s="31"/>
      <c r="F44" s="31"/>
      <c r="G44" s="31"/>
      <c r="H44" s="31"/>
      <c r="I44" s="31"/>
    </row>
    <row r="45" spans="1:9" x14ac:dyDescent="0.25">
      <c r="A45" s="31"/>
      <c r="B45" s="31"/>
      <c r="C45" s="31"/>
      <c r="D45" s="31"/>
      <c r="E45" s="31"/>
      <c r="F45" s="31"/>
      <c r="G45" s="31"/>
      <c r="H45" s="31"/>
      <c r="I45" s="31"/>
    </row>
    <row r="46" spans="1:9" x14ac:dyDescent="0.25">
      <c r="A46" s="31"/>
      <c r="B46" s="31"/>
      <c r="C46" s="31"/>
      <c r="D46" s="31"/>
      <c r="E46" s="31"/>
      <c r="F46" s="31"/>
      <c r="G46" s="31"/>
      <c r="H46" s="31"/>
      <c r="I46" s="31"/>
    </row>
    <row r="47" spans="1:9" x14ac:dyDescent="0.25">
      <c r="A47" s="31"/>
      <c r="B47" s="31"/>
      <c r="C47" s="31"/>
      <c r="D47" s="31"/>
      <c r="E47" s="31"/>
      <c r="F47" s="31"/>
      <c r="G47" s="31"/>
      <c r="H47" s="31"/>
      <c r="I47" s="31"/>
    </row>
    <row r="48" spans="1:9" x14ac:dyDescent="0.25">
      <c r="A48" s="31"/>
      <c r="B48" s="31"/>
      <c r="C48" s="31"/>
      <c r="D48" s="31"/>
      <c r="E48" s="31"/>
      <c r="F48" s="31"/>
      <c r="G48" s="31"/>
      <c r="H48" s="31"/>
      <c r="I48" s="31"/>
    </row>
    <row r="49" spans="1:9" x14ac:dyDescent="0.25">
      <c r="A49" s="31"/>
      <c r="B49" s="31"/>
      <c r="C49" s="31"/>
      <c r="D49" s="31"/>
      <c r="E49" s="31"/>
      <c r="F49" s="31"/>
      <c r="G49" s="31"/>
      <c r="H49" s="31"/>
      <c r="I49" s="31"/>
    </row>
  </sheetData>
  <mergeCells count="1">
    <mergeCell ref="A3:I3"/>
  </mergeCells>
  <pageMargins left="0.7" right="0.7" top="0.75" bottom="0.75" header="0.3" footer="0.3"/>
  <pageSetup paperSize="9" orientation="portrait" horizontalDpi="4294967293" r:id="rId1"/>
  <headerFooter>
    <oddHeader>&amp;CPOWER SUPPLY PROCUREMENT PLAN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F64F2-025E-47C1-AA5D-8102FD3CA9F1}">
  <dimension ref="A1:L71"/>
  <sheetViews>
    <sheetView view="pageLayout" topLeftCell="A3" zoomScale="90" zoomScaleNormal="100" zoomScalePageLayoutView="90" workbookViewId="0">
      <selection activeCell="C10" sqref="C10"/>
    </sheetView>
  </sheetViews>
  <sheetFormatPr defaultRowHeight="15" x14ac:dyDescent="0.25"/>
  <cols>
    <col min="1" max="12" width="10.5703125" customWidth="1"/>
  </cols>
  <sheetData>
    <row r="1" spans="1:12" ht="23.25" x14ac:dyDescent="0.35">
      <c r="F1" s="4" t="s">
        <v>71</v>
      </c>
    </row>
    <row r="3" spans="1:12" ht="15.75" thickBot="1" x14ac:dyDescent="0.3"/>
    <row r="4" spans="1:12" x14ac:dyDescent="0.25">
      <c r="A4" s="147" t="s">
        <v>72</v>
      </c>
      <c r="B4" s="149" t="s">
        <v>73</v>
      </c>
      <c r="C4" s="150"/>
      <c r="D4" s="151" t="s">
        <v>74</v>
      </c>
      <c r="E4" s="152"/>
      <c r="F4" s="153" t="s">
        <v>75</v>
      </c>
      <c r="G4" s="154"/>
      <c r="H4" s="154"/>
      <c r="I4" s="154"/>
      <c r="J4" s="154"/>
      <c r="K4" s="154"/>
      <c r="L4" s="155"/>
    </row>
    <row r="5" spans="1:12" ht="60" x14ac:dyDescent="0.25">
      <c r="A5" s="148"/>
      <c r="B5" s="58" t="s">
        <v>76</v>
      </c>
      <c r="C5" s="58" t="s">
        <v>77</v>
      </c>
      <c r="D5" s="58" t="s">
        <v>78</v>
      </c>
      <c r="E5" s="59" t="s">
        <v>79</v>
      </c>
      <c r="F5" s="60" t="s">
        <v>80</v>
      </c>
      <c r="G5" s="58" t="s">
        <v>81</v>
      </c>
      <c r="H5" s="58" t="s">
        <v>82</v>
      </c>
      <c r="I5" s="58" t="s">
        <v>83</v>
      </c>
      <c r="J5" s="58" t="s">
        <v>84</v>
      </c>
      <c r="K5" s="58" t="s">
        <v>85</v>
      </c>
      <c r="L5" s="59" t="s">
        <v>86</v>
      </c>
    </row>
    <row r="6" spans="1:12" x14ac:dyDescent="0.25">
      <c r="A6" s="38"/>
      <c r="B6" s="39"/>
      <c r="C6" s="39"/>
      <c r="D6" s="40"/>
      <c r="E6" s="41"/>
      <c r="F6" s="42"/>
      <c r="G6" s="40"/>
      <c r="H6" s="40"/>
      <c r="I6" s="40"/>
      <c r="J6" s="40"/>
      <c r="K6" s="43"/>
      <c r="L6" s="44"/>
    </row>
    <row r="7" spans="1:12" x14ac:dyDescent="0.25">
      <c r="A7" s="38"/>
      <c r="B7" s="39"/>
      <c r="C7" s="39"/>
      <c r="D7" s="40"/>
      <c r="E7" s="41"/>
      <c r="F7" s="45"/>
      <c r="G7" s="46"/>
      <c r="H7" s="46"/>
      <c r="I7" s="46"/>
      <c r="J7" s="46"/>
      <c r="K7" s="43"/>
      <c r="L7" s="44"/>
    </row>
    <row r="8" spans="1:12" x14ac:dyDescent="0.25">
      <c r="A8" s="38"/>
      <c r="B8" s="39"/>
      <c r="C8" s="39"/>
      <c r="D8" s="40"/>
      <c r="E8" s="41"/>
      <c r="F8" s="45"/>
      <c r="G8" s="46"/>
      <c r="H8" s="46"/>
      <c r="I8" s="46"/>
      <c r="J8" s="46"/>
      <c r="K8" s="43"/>
      <c r="L8" s="44"/>
    </row>
    <row r="9" spans="1:12" x14ac:dyDescent="0.25">
      <c r="A9" s="38"/>
      <c r="B9" s="39"/>
      <c r="C9" s="39"/>
      <c r="D9" s="40"/>
      <c r="E9" s="41"/>
      <c r="F9" s="45"/>
      <c r="G9" s="46"/>
      <c r="H9" s="46"/>
      <c r="I9" s="46"/>
      <c r="J9" s="46"/>
      <c r="K9" s="43"/>
      <c r="L9" s="44"/>
    </row>
    <row r="10" spans="1:12" x14ac:dyDescent="0.25">
      <c r="A10" s="38"/>
      <c r="B10" s="39"/>
      <c r="C10" s="39"/>
      <c r="D10" s="40"/>
      <c r="E10" s="41"/>
      <c r="F10" s="45"/>
      <c r="G10" s="46"/>
      <c r="H10" s="46"/>
      <c r="I10" s="46"/>
      <c r="J10" s="46"/>
      <c r="K10" s="43"/>
      <c r="L10" s="44"/>
    </row>
    <row r="11" spans="1:12" x14ac:dyDescent="0.25">
      <c r="A11" s="38"/>
      <c r="B11" s="39"/>
      <c r="C11" s="39"/>
      <c r="D11" s="40"/>
      <c r="E11" s="41"/>
      <c r="F11" s="45"/>
      <c r="G11" s="46"/>
      <c r="H11" s="46"/>
      <c r="I11" s="46"/>
      <c r="J11" s="46"/>
      <c r="K11" s="43"/>
      <c r="L11" s="44"/>
    </row>
    <row r="12" spans="1:12" x14ac:dyDescent="0.25">
      <c r="A12" s="38"/>
      <c r="B12" s="39"/>
      <c r="C12" s="39"/>
      <c r="D12" s="40"/>
      <c r="E12" s="41"/>
      <c r="F12" s="45"/>
      <c r="G12" s="46"/>
      <c r="H12" s="46"/>
      <c r="I12" s="46"/>
      <c r="J12" s="46"/>
      <c r="K12" s="43"/>
      <c r="L12" s="44"/>
    </row>
    <row r="13" spans="1:12" x14ac:dyDescent="0.25">
      <c r="A13" s="38"/>
      <c r="B13" s="39"/>
      <c r="C13" s="39"/>
      <c r="D13" s="40"/>
      <c r="E13" s="41"/>
      <c r="F13" s="45"/>
      <c r="G13" s="46"/>
      <c r="H13" s="46"/>
      <c r="I13" s="46"/>
      <c r="J13" s="46"/>
      <c r="K13" s="43"/>
      <c r="L13" s="44"/>
    </row>
    <row r="14" spans="1:12" x14ac:dyDescent="0.25">
      <c r="A14" s="38"/>
      <c r="B14" s="39"/>
      <c r="C14" s="39"/>
      <c r="D14" s="40"/>
      <c r="E14" s="41"/>
      <c r="F14" s="45"/>
      <c r="G14" s="46"/>
      <c r="H14" s="46"/>
      <c r="I14" s="46"/>
      <c r="J14" s="46"/>
      <c r="K14" s="43"/>
      <c r="L14" s="44"/>
    </row>
    <row r="15" spans="1:12" x14ac:dyDescent="0.25">
      <c r="A15" s="38"/>
      <c r="B15" s="39"/>
      <c r="C15" s="39"/>
      <c r="D15" s="40"/>
      <c r="E15" s="41"/>
      <c r="F15" s="45"/>
      <c r="G15" s="46"/>
      <c r="H15" s="46"/>
      <c r="I15" s="46"/>
      <c r="J15" s="46"/>
      <c r="K15" s="43"/>
      <c r="L15" s="44"/>
    </row>
    <row r="16" spans="1:12" x14ac:dyDescent="0.25">
      <c r="A16" s="38"/>
      <c r="B16" s="39"/>
      <c r="C16" s="39"/>
      <c r="D16" s="40"/>
      <c r="E16" s="41"/>
      <c r="F16" s="45"/>
      <c r="G16" s="46"/>
      <c r="H16" s="46"/>
      <c r="I16" s="46"/>
      <c r="J16" s="46"/>
      <c r="K16" s="43"/>
      <c r="L16" s="44"/>
    </row>
    <row r="17" spans="1:12" x14ac:dyDescent="0.25">
      <c r="A17" s="38"/>
      <c r="B17" s="39"/>
      <c r="C17" s="39"/>
      <c r="D17" s="40"/>
      <c r="E17" s="41"/>
      <c r="F17" s="45"/>
      <c r="G17" s="46"/>
      <c r="H17" s="46"/>
      <c r="I17" s="46"/>
      <c r="J17" s="46"/>
      <c r="K17" s="43"/>
      <c r="L17" s="44"/>
    </row>
    <row r="18" spans="1:12" x14ac:dyDescent="0.25">
      <c r="A18" s="38"/>
      <c r="B18" s="39"/>
      <c r="C18" s="39"/>
      <c r="D18" s="40"/>
      <c r="E18" s="41"/>
      <c r="F18" s="45"/>
      <c r="G18" s="46"/>
      <c r="H18" s="46"/>
      <c r="I18" s="46"/>
      <c r="J18" s="46"/>
      <c r="K18" s="43"/>
      <c r="L18" s="44"/>
    </row>
    <row r="19" spans="1:12" x14ac:dyDescent="0.25">
      <c r="A19" s="38"/>
      <c r="B19" s="39"/>
      <c r="C19" s="39"/>
      <c r="D19" s="40"/>
      <c r="E19" s="41"/>
      <c r="F19" s="45"/>
      <c r="G19" s="46"/>
      <c r="H19" s="46"/>
      <c r="I19" s="46"/>
      <c r="J19" s="46"/>
      <c r="K19" s="43"/>
      <c r="L19" s="44"/>
    </row>
    <row r="20" spans="1:12" ht="15.75" thickBot="1" x14ac:dyDescent="0.3">
      <c r="A20" s="47"/>
      <c r="B20" s="48"/>
      <c r="C20" s="48"/>
      <c r="D20" s="49"/>
      <c r="E20" s="50"/>
      <c r="F20" s="51"/>
      <c r="G20" s="52"/>
      <c r="H20" s="52"/>
      <c r="I20" s="52"/>
      <c r="J20" s="52"/>
      <c r="K20" s="53"/>
      <c r="L20" s="54"/>
    </row>
    <row r="21" spans="1:12" x14ac:dyDescent="0.25">
      <c r="A21" s="55"/>
      <c r="B21" s="55"/>
      <c r="C21" s="55"/>
      <c r="D21" s="55"/>
      <c r="E21" s="56"/>
      <c r="F21" s="56"/>
      <c r="G21" s="57"/>
      <c r="H21" s="57"/>
      <c r="I21" s="57"/>
      <c r="J21" s="57"/>
      <c r="K21" s="57"/>
      <c r="L21" s="57"/>
    </row>
    <row r="61" spans="1:9" ht="15" customHeight="1" x14ac:dyDescent="0.25">
      <c r="A61" s="32"/>
      <c r="B61" s="31"/>
      <c r="C61" s="31"/>
      <c r="D61" s="31"/>
      <c r="E61" s="31"/>
      <c r="F61" s="31"/>
      <c r="G61" s="31"/>
      <c r="H61" s="31"/>
      <c r="I61" s="31"/>
    </row>
    <row r="62" spans="1:9" x14ac:dyDescent="0.25">
      <c r="A62" s="31"/>
      <c r="B62" s="31"/>
      <c r="C62" s="31"/>
      <c r="D62" s="31"/>
      <c r="E62" s="31"/>
      <c r="F62" s="31"/>
      <c r="G62" s="31"/>
      <c r="H62" s="31"/>
      <c r="I62" s="31"/>
    </row>
    <row r="63" spans="1:9" x14ac:dyDescent="0.25">
      <c r="A63" s="31"/>
      <c r="B63" s="31"/>
      <c r="C63" s="31"/>
      <c r="D63" s="31"/>
      <c r="E63" s="31"/>
      <c r="F63" s="31"/>
      <c r="G63" s="31"/>
      <c r="H63" s="31"/>
      <c r="I63" s="31"/>
    </row>
    <row r="64" spans="1:9" x14ac:dyDescent="0.25">
      <c r="A64" s="31"/>
      <c r="B64" s="31"/>
      <c r="C64" s="31"/>
      <c r="D64" s="31"/>
      <c r="E64" s="31"/>
      <c r="F64" s="31"/>
      <c r="G64" s="31"/>
      <c r="H64" s="31"/>
      <c r="I64" s="31"/>
    </row>
    <row r="65" spans="1:9" x14ac:dyDescent="0.25">
      <c r="A65" s="31"/>
      <c r="B65" s="31"/>
      <c r="C65" s="31"/>
      <c r="D65" s="31"/>
      <c r="E65" s="31"/>
      <c r="F65" s="31"/>
      <c r="G65" s="31"/>
      <c r="H65" s="31"/>
      <c r="I65" s="31"/>
    </row>
    <row r="66" spans="1:9" x14ac:dyDescent="0.25">
      <c r="A66" s="31"/>
      <c r="B66" s="31"/>
      <c r="C66" s="31"/>
      <c r="D66" s="31"/>
      <c r="E66" s="31"/>
      <c r="F66" s="31"/>
      <c r="G66" s="31"/>
      <c r="H66" s="31"/>
      <c r="I66" s="31"/>
    </row>
    <row r="67" spans="1:9" x14ac:dyDescent="0.25">
      <c r="A67" s="31"/>
      <c r="B67" s="31"/>
      <c r="C67" s="31"/>
      <c r="D67" s="31"/>
      <c r="E67" s="31"/>
      <c r="F67" s="31"/>
      <c r="G67" s="31"/>
      <c r="H67" s="31"/>
      <c r="I67" s="31"/>
    </row>
    <row r="68" spans="1:9" x14ac:dyDescent="0.25">
      <c r="A68" s="31"/>
      <c r="B68" s="31"/>
      <c r="C68" s="31"/>
      <c r="D68" s="31"/>
      <c r="E68" s="31"/>
      <c r="F68" s="31"/>
      <c r="G68" s="31"/>
      <c r="H68" s="31"/>
      <c r="I68" s="31"/>
    </row>
    <row r="69" spans="1:9" x14ac:dyDescent="0.25">
      <c r="A69" s="31"/>
      <c r="B69" s="31"/>
      <c r="C69" s="31"/>
      <c r="D69" s="31"/>
      <c r="E69" s="31"/>
      <c r="F69" s="31"/>
      <c r="G69" s="31"/>
      <c r="H69" s="31"/>
      <c r="I69" s="31"/>
    </row>
    <row r="70" spans="1:9" x14ac:dyDescent="0.25">
      <c r="A70" s="31"/>
      <c r="B70" s="31"/>
      <c r="C70" s="31"/>
      <c r="D70" s="31"/>
      <c r="E70" s="31"/>
      <c r="F70" s="31"/>
      <c r="G70" s="31"/>
      <c r="H70" s="31"/>
      <c r="I70" s="31"/>
    </row>
    <row r="71" spans="1:9" x14ac:dyDescent="0.25">
      <c r="A71" s="31"/>
      <c r="B71" s="31"/>
      <c r="C71" s="31"/>
      <c r="D71" s="31"/>
      <c r="E71" s="31"/>
      <c r="F71" s="31"/>
      <c r="G71" s="31"/>
      <c r="H71" s="31"/>
      <c r="I71" s="31"/>
    </row>
  </sheetData>
  <mergeCells count="4">
    <mergeCell ref="A4:A5"/>
    <mergeCell ref="B4:C4"/>
    <mergeCell ref="D4:E4"/>
    <mergeCell ref="F4:L4"/>
  </mergeCells>
  <pageMargins left="0.7" right="0.7" top="0.75" bottom="0.75" header="0.3" footer="0.3"/>
  <pageSetup paperSize="9" orientation="landscape" horizontalDpi="4294967293" r:id="rId1"/>
  <headerFooter>
    <oddHeader>&amp;CPOWER SUPPLY PROCUREMENT PLAN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Note</vt:lpstr>
      <vt:lpstr>TableofContents</vt:lpstr>
      <vt:lpstr>Introduction</vt:lpstr>
      <vt:lpstr>Energy Sales and Purchase</vt:lpstr>
      <vt:lpstr>Demand</vt:lpstr>
      <vt:lpstr>LP and LC</vt:lpstr>
      <vt:lpstr>Existing PowerSupplyContracts</vt:lpstr>
      <vt:lpstr>DIS</vt:lpstr>
      <vt:lpstr>SCHEDULE OF CSP</vt:lpstr>
      <vt:lpstr>ANNEX MONTHLY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Power supply Procurement Plan</dc:title>
  <dc:creator>LADY</dc:creator>
  <cp:keywords>PSPP</cp:keywords>
  <cp:lastModifiedBy>Lady</cp:lastModifiedBy>
  <dcterms:created xsi:type="dcterms:W3CDTF">2018-04-03T15:46:46Z</dcterms:created>
  <dcterms:modified xsi:type="dcterms:W3CDTF">2018-04-10T03:40:31Z</dcterms:modified>
</cp:coreProperties>
</file>